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1110" yWindow="195" windowWidth="16140" windowHeight="15060"/>
  </bookViews>
  <sheets>
    <sheet name="2026 원가계산서" sheetId="14" r:id="rId1"/>
  </sheets>
  <definedNames>
    <definedName name="_xlnm.Print_Area" localSheetId="0">'2026 원가계산서'!$B$1:$G$38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38" i="14" l="1"/>
  <c r="E24" i="14"/>
  <c r="E28" i="14" s="1"/>
  <c r="E20" i="14"/>
  <c r="E23" i="14"/>
  <c r="E13" i="14"/>
  <c r="E27" i="14"/>
  <c r="E10" i="14"/>
  <c r="E8" i="14"/>
  <c r="E7" i="14"/>
</calcChain>
</file>

<file path=xl/sharedStrings.xml><?xml version="1.0" encoding="utf-8"?>
<sst xmlns="http://schemas.openxmlformats.org/spreadsheetml/2006/main" count="65" uniqueCount="53">
  <si>
    <r>
      <t>(</t>
    </r>
    <r>
      <rPr>
        <sz val="11"/>
        <color theme="1"/>
        <rFont val="맑은 고딕"/>
        <family val="2"/>
        <charset val="129"/>
        <scheme val="minor"/>
      </rPr>
      <t>단위</t>
    </r>
    <r>
      <rPr>
        <sz val="11"/>
        <rFont val="Arial"/>
        <family val="2"/>
      </rPr>
      <t>:</t>
    </r>
    <r>
      <rPr>
        <sz val="11"/>
        <color theme="1"/>
        <rFont val="맑은 고딕"/>
        <family val="2"/>
        <charset val="129"/>
        <scheme val="minor"/>
      </rPr>
      <t>원</t>
    </r>
    <r>
      <rPr>
        <sz val="11"/>
        <rFont val="Arial"/>
        <family val="2"/>
      </rPr>
      <t>)</t>
    </r>
    <phoneticPr fontId="3" type="noConversion"/>
  </si>
  <si>
    <r>
      <t>구</t>
    </r>
    <r>
      <rPr>
        <b/>
        <sz val="10"/>
        <rFont val="Arial"/>
        <family val="2"/>
      </rPr>
      <t xml:space="preserve">      </t>
    </r>
    <r>
      <rPr>
        <b/>
        <sz val="10"/>
        <rFont val="돋움"/>
        <family val="3"/>
        <charset val="129"/>
      </rPr>
      <t>분</t>
    </r>
    <phoneticPr fontId="3" type="noConversion"/>
  </si>
  <si>
    <t>기본급</t>
    <phoneticPr fontId="3" type="noConversion"/>
  </si>
  <si>
    <t>연차수당</t>
    <phoneticPr fontId="3" type="noConversion"/>
  </si>
  <si>
    <t>제수당 소계</t>
    <phoneticPr fontId="3" type="noConversion"/>
  </si>
  <si>
    <t>상여금</t>
    <phoneticPr fontId="3" type="noConversion"/>
  </si>
  <si>
    <t>퇴직충당금</t>
    <phoneticPr fontId="3" type="noConversion"/>
  </si>
  <si>
    <t>건강보험료</t>
    <phoneticPr fontId="3" type="noConversion"/>
  </si>
  <si>
    <t>노인장기요양보험</t>
    <phoneticPr fontId="3" type="noConversion"/>
  </si>
  <si>
    <t>국민연금</t>
    <phoneticPr fontId="3" type="noConversion"/>
  </si>
  <si>
    <t>산재보험료</t>
    <phoneticPr fontId="3" type="noConversion"/>
  </si>
  <si>
    <t>고용보험료</t>
    <phoneticPr fontId="3" type="noConversion"/>
  </si>
  <si>
    <t>임금채권보장보험</t>
    <phoneticPr fontId="3" type="noConversion"/>
  </si>
  <si>
    <t>계</t>
    <phoneticPr fontId="3" type="noConversion"/>
  </si>
  <si>
    <t>피복비</t>
    <phoneticPr fontId="3" type="noConversion"/>
  </si>
  <si>
    <t>식대 및 교통비</t>
    <phoneticPr fontId="9" type="noConversion"/>
  </si>
  <si>
    <t>재료비 등</t>
    <phoneticPr fontId="2" type="noConversion"/>
  </si>
  <si>
    <r>
      <t>용역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인원</t>
    </r>
    <phoneticPr fontId="3" type="noConversion"/>
  </si>
  <si>
    <r>
      <t>인건비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원가</t>
    </r>
    <phoneticPr fontId="3" type="noConversion"/>
  </si>
  <si>
    <t>용역원가</t>
    <phoneticPr fontId="3" type="noConversion"/>
  </si>
  <si>
    <r>
      <t>인건비</t>
    </r>
    <r>
      <rPr>
        <sz val="10"/>
        <rFont val="Arial"/>
        <family val="2"/>
      </rPr>
      <t>+</t>
    </r>
    <r>
      <rPr>
        <sz val="10"/>
        <rFont val="돋움"/>
        <family val="3"/>
        <charset val="129"/>
      </rPr>
      <t>경비</t>
    </r>
    <r>
      <rPr>
        <sz val="10"/>
        <rFont val="Arial"/>
        <family val="2"/>
      </rPr>
      <t>+</t>
    </r>
    <r>
      <rPr>
        <sz val="10"/>
        <rFont val="돋움"/>
        <family val="3"/>
        <charset val="129"/>
      </rPr>
      <t>재료비</t>
    </r>
    <phoneticPr fontId="3" type="noConversion"/>
  </si>
  <si>
    <t>일반관리비</t>
    <phoneticPr fontId="3" type="noConversion"/>
  </si>
  <si>
    <t>기업이윤</t>
    <phoneticPr fontId="3" type="noConversion"/>
  </si>
  <si>
    <t>총원가</t>
    <phoneticPr fontId="3" type="noConversion"/>
  </si>
  <si>
    <t>부가가치세</t>
    <phoneticPr fontId="3" type="noConversion"/>
  </si>
  <si>
    <t>근무월수</t>
    <phoneticPr fontId="3" type="noConversion"/>
  </si>
  <si>
    <t>총  계</t>
    <phoneticPr fontId="3" type="noConversion"/>
  </si>
  <si>
    <t>기준시간</t>
    <phoneticPr fontId="9" type="noConversion"/>
  </si>
  <si>
    <t>적용직종의 평균노임(일급)</t>
    <phoneticPr fontId="9" type="noConversion"/>
  </si>
  <si>
    <t>비    고</t>
    <phoneticPr fontId="3" type="noConversion"/>
  </si>
  <si>
    <r>
      <t xml:space="preserve"> </t>
    </r>
    <r>
      <rPr>
        <b/>
        <sz val="10"/>
        <rFont val="돋움"/>
        <family val="3"/>
        <charset val="129"/>
      </rPr>
      <t>소계</t>
    </r>
    <phoneticPr fontId="3" type="noConversion"/>
  </si>
  <si>
    <r>
      <t>인건비</t>
    </r>
    <r>
      <rPr>
        <b/>
        <sz val="10"/>
        <rFont val="Arial"/>
        <family val="2"/>
      </rPr>
      <t xml:space="preserve"> + </t>
    </r>
    <r>
      <rPr>
        <b/>
        <sz val="10"/>
        <rFont val="돋움"/>
        <family val="3"/>
        <charset val="129"/>
      </rPr>
      <t>경비</t>
    </r>
    <r>
      <rPr>
        <b/>
        <sz val="10"/>
        <rFont val="Arial"/>
        <family val="2"/>
      </rPr>
      <t xml:space="preserve"> + </t>
    </r>
    <r>
      <rPr>
        <b/>
        <sz val="10"/>
        <rFont val="돋움"/>
        <family val="3"/>
        <charset val="129"/>
      </rPr>
      <t>재료비</t>
    </r>
    <phoneticPr fontId="3" type="noConversion"/>
  </si>
  <si>
    <t>기계설비유지관리자</t>
    <phoneticPr fontId="2" type="noConversion"/>
  </si>
  <si>
    <r>
      <t>인건비</t>
    </r>
    <r>
      <rPr>
        <b/>
        <sz val="10"/>
        <rFont val="Arial"/>
        <family val="2"/>
      </rPr>
      <t xml:space="preserve"> </t>
    </r>
    <r>
      <rPr>
        <b/>
        <sz val="10"/>
        <rFont val="돋움"/>
        <family val="3"/>
        <charset val="129"/>
      </rPr>
      <t>합계</t>
    </r>
    <phoneticPr fontId="3" type="noConversion"/>
  </si>
  <si>
    <r>
      <t>합계</t>
    </r>
    <r>
      <rPr>
        <b/>
        <sz val="10"/>
        <rFont val="Arial"/>
        <family val="2"/>
      </rPr>
      <t>(</t>
    </r>
    <r>
      <rPr>
        <b/>
        <sz val="10"/>
        <rFont val="돋움"/>
        <family val="3"/>
        <charset val="129"/>
      </rPr>
      <t>월간</t>
    </r>
    <r>
      <rPr>
        <b/>
        <sz val="10"/>
        <rFont val="Arial"/>
        <family val="2"/>
      </rPr>
      <t>)</t>
    </r>
    <phoneticPr fontId="3" type="noConversion"/>
  </si>
  <si>
    <t>한국엔지니어링협회 임금실태조사 보고서에 의거 공표임금에 포함</t>
  </si>
  <si>
    <t>해당사항 없음</t>
    <phoneticPr fontId="3" type="noConversion"/>
  </si>
  <si>
    <t>인건비</t>
    <phoneticPr fontId="3" type="noConversion"/>
  </si>
  <si>
    <t>경비</t>
    <phoneticPr fontId="3" type="noConversion"/>
  </si>
  <si>
    <t>재료비</t>
    <phoneticPr fontId="3" type="noConversion"/>
  </si>
  <si>
    <t>제수당</t>
    <phoneticPr fontId="3" type="noConversion"/>
  </si>
  <si>
    <t>보험료및연기금</t>
    <phoneticPr fontId="2" type="noConversion"/>
  </si>
  <si>
    <t>후생비</t>
    <phoneticPr fontId="3" type="noConversion"/>
  </si>
  <si>
    <t>보험료및연기금+후생비</t>
    <phoneticPr fontId="2" type="noConversion"/>
  </si>
  <si>
    <t>용역원가×8%</t>
    <phoneticPr fontId="3" type="noConversion"/>
  </si>
  <si>
    <t>(원가+일반관리비)×9%</t>
    <phoneticPr fontId="3" type="noConversion"/>
  </si>
  <si>
    <t>총원가×10%</t>
    <phoneticPr fontId="3" type="noConversion"/>
  </si>
  <si>
    <t>8시간*(한국엔지니어링협회 공표 월평균 근무일수 20.5일)</t>
    <phoneticPr fontId="2" type="noConversion"/>
  </si>
  <si>
    <t>기계·설비부문 특급기술자 1인</t>
    <phoneticPr fontId="2" type="noConversion"/>
  </si>
  <si>
    <t>월 평균 근무일수 20.5일(=246일÷12개월) 기준</t>
    <phoneticPr fontId="2" type="noConversion"/>
  </si>
  <si>
    <t>합계(월간)×근무월수, 원단위 절사</t>
    <phoneticPr fontId="2" type="noConversion"/>
  </si>
  <si>
    <t>2026년 국립생태원 기계설비유지관리자(상주) 위탁용역 원가계산서</t>
    <phoneticPr fontId="3" type="noConversion"/>
  </si>
  <si>
    <r>
      <t xml:space="preserve">2024 엔지니어링업체 임금실태조사결과 공표
(기계·설비부문 특급기술자/391,791원)
</t>
    </r>
    <r>
      <rPr>
        <sz val="8"/>
        <rFont val="돋움"/>
        <family val="3"/>
        <charset val="129"/>
      </rPr>
      <t xml:space="preserve">※ 2025년도 노임단가 조사결과 공표 시 원가 재산정후 낙찰율 반영하여 변경계약 체결 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</si>
</sst>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#,##0_ "/>
    <numFmt numFmtId="177" formatCode="_-* #,##0.0_-;\-* #,##0.0_-;_-* &quot;-&quot;_-;_-@_-"/>
    <numFmt numFmtId="178" formatCode="#,##0;\-#,##0;&quot;-&quot;"/>
  </numFmts>
  <fonts count="2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8"/>
      <name val="바탕체"/>
      <family val="1"/>
      <charset val="129"/>
    </font>
    <font>
      <sz val="10"/>
      <name val="돋움"/>
      <family val="3"/>
      <charset val="129"/>
    </font>
    <font>
      <sz val="10"/>
      <name val="Helv"/>
      <family val="2"/>
    </font>
    <font>
      <b/>
      <sz val="10"/>
      <name val="돋움"/>
      <family val="3"/>
      <charset val="129"/>
    </font>
    <font>
      <sz val="10"/>
      <color theme="1"/>
      <name val="맑은 고딕"/>
      <family val="2"/>
      <charset val="129"/>
      <scheme val="minor"/>
    </font>
    <font>
      <b/>
      <sz val="11"/>
      <name val="Arial"/>
      <family val="2"/>
    </font>
    <font>
      <b/>
      <u val="double"/>
      <sz val="18"/>
      <name val="맑은 고딕"/>
      <family val="3"/>
      <charset val="129"/>
      <scheme val="minor"/>
    </font>
    <font>
      <b/>
      <sz val="11"/>
      <color indexed="10"/>
      <name val="Arial"/>
      <family val="2"/>
    </font>
    <font>
      <sz val="11"/>
      <color rgb="FF0000FF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</font>
    <font>
      <b/>
      <sz val="10"/>
      <color rgb="FFFF0000"/>
      <name val="돋움"/>
      <family val="3"/>
      <charset val="129"/>
    </font>
    <font>
      <b/>
      <sz val="10"/>
      <color indexed="10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0" borderId="0"/>
  </cellStyleXfs>
  <cellXfs count="15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/>
    <xf numFmtId="0" fontId="5" fillId="0" borderId="0" xfId="0" applyFont="1" applyAlignment="1">
      <alignment horizontal="left" vertical="center"/>
    </xf>
    <xf numFmtId="0" fontId="5" fillId="0" borderId="0" xfId="0" applyFont="1" applyAlignment="1"/>
    <xf numFmtId="41" fontId="5" fillId="0" borderId="0" xfId="1" applyFont="1" applyAlignment="1">
      <alignment horizontal="right"/>
    </xf>
    <xf numFmtId="0" fontId="6" fillId="0" borderId="0" xfId="0" applyFont="1" applyAlignment="1"/>
    <xf numFmtId="0" fontId="4" fillId="0" borderId="0" xfId="0" applyFont="1">
      <alignment vertical="center"/>
    </xf>
    <xf numFmtId="0" fontId="8" fillId="0" borderId="0" xfId="0" applyFont="1" applyAlignment="1"/>
    <xf numFmtId="0" fontId="4" fillId="0" borderId="0" xfId="0" applyFont="1" applyAlignment="1">
      <alignment horizontal="right" vertical="center"/>
    </xf>
    <xf numFmtId="41" fontId="4" fillId="0" borderId="0" xfId="1" applyFont="1" applyAlignment="1">
      <alignment horizontal="right"/>
    </xf>
    <xf numFmtId="41" fontId="4" fillId="0" borderId="0" xfId="0" applyNumberFormat="1" applyFont="1" applyAlignment="1"/>
    <xf numFmtId="177" fontId="7" fillId="0" borderId="0" xfId="1" applyNumberFormat="1" applyFont="1" applyAlignment="1">
      <alignment horizontal="right"/>
    </xf>
    <xf numFmtId="176" fontId="7" fillId="0" borderId="7" xfId="1" applyNumberFormat="1" applyFont="1" applyBorder="1" applyAlignment="1">
      <alignment horizontal="right" vertical="center"/>
    </xf>
    <xf numFmtId="0" fontId="10" fillId="0" borderId="1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41" fontId="0" fillId="0" borderId="0" xfId="0" applyNumberFormat="1" applyAlignment="1">
      <alignment horizontal="right" vertical="center"/>
    </xf>
    <xf numFmtId="0" fontId="10" fillId="4" borderId="16" xfId="0" applyFont="1" applyFill="1" applyBorder="1" applyAlignment="1">
      <alignment horizontal="center" vertical="center"/>
    </xf>
    <xf numFmtId="41" fontId="7" fillId="4" borderId="18" xfId="1" applyFont="1" applyFill="1" applyBorder="1" applyAlignment="1">
      <alignment horizontal="center" vertical="center" shrinkToFit="1"/>
    </xf>
    <xf numFmtId="176" fontId="8" fillId="4" borderId="17" xfId="1" applyNumberFormat="1" applyFont="1" applyFill="1" applyBorder="1" applyAlignment="1">
      <alignment horizontal="right" vertical="center"/>
    </xf>
    <xf numFmtId="41" fontId="7" fillId="4" borderId="18" xfId="1" applyFont="1" applyFill="1" applyBorder="1" applyAlignment="1">
      <alignment vertical="center" shrinkToFit="1"/>
    </xf>
    <xf numFmtId="176" fontId="6" fillId="4" borderId="17" xfId="0" applyNumberFormat="1" applyFont="1" applyFill="1" applyBorder="1" applyAlignment="1">
      <alignment horizontal="right" vertical="center"/>
    </xf>
    <xf numFmtId="41" fontId="5" fillId="4" borderId="18" xfId="1" applyFont="1" applyFill="1" applyBorder="1" applyAlignment="1">
      <alignment horizontal="center" vertical="center" shrinkToFit="1"/>
    </xf>
    <xf numFmtId="41" fontId="17" fillId="0" borderId="0" xfId="1" applyFont="1" applyAlignment="1">
      <alignment horizontal="center" vertical="center"/>
    </xf>
    <xf numFmtId="41" fontId="4" fillId="0" borderId="0" xfId="1" applyFont="1" applyAlignment="1"/>
    <xf numFmtId="178" fontId="7" fillId="0" borderId="11" xfId="1" applyNumberFormat="1" applyFont="1" applyBorder="1" applyAlignment="1">
      <alignment horizontal="right" vertical="center"/>
    </xf>
    <xf numFmtId="178" fontId="7" fillId="4" borderId="16" xfId="1" applyNumberFormat="1" applyFont="1" applyFill="1" applyBorder="1" applyAlignment="1">
      <alignment horizontal="right" vertical="center"/>
    </xf>
    <xf numFmtId="178" fontId="7" fillId="0" borderId="16" xfId="1" applyNumberFormat="1" applyFont="1" applyBorder="1" applyAlignment="1">
      <alignment horizontal="right" vertical="center"/>
    </xf>
    <xf numFmtId="178" fontId="7" fillId="0" borderId="22" xfId="1" applyNumberFormat="1" applyFont="1" applyBorder="1" applyAlignment="1">
      <alignment horizontal="right" vertical="center"/>
    </xf>
    <xf numFmtId="178" fontId="7" fillId="0" borderId="50" xfId="1" applyNumberFormat="1" applyFont="1" applyFill="1" applyBorder="1" applyAlignment="1">
      <alignment horizontal="right" vertical="center"/>
    </xf>
    <xf numFmtId="178" fontId="7" fillId="0" borderId="22" xfId="1" applyNumberFormat="1" applyFont="1" applyFill="1" applyBorder="1" applyAlignment="1">
      <alignment horizontal="right" vertical="center"/>
    </xf>
    <xf numFmtId="178" fontId="7" fillId="0" borderId="23" xfId="1" applyNumberFormat="1" applyFont="1" applyFill="1" applyBorder="1" applyAlignment="1">
      <alignment horizontal="right" vertical="center"/>
    </xf>
    <xf numFmtId="178" fontId="7" fillId="0" borderId="16" xfId="1" applyNumberFormat="1" applyFont="1" applyFill="1" applyBorder="1" applyAlignment="1">
      <alignment horizontal="right" vertical="center"/>
    </xf>
    <xf numFmtId="178" fontId="5" fillId="4" borderId="16" xfId="1" applyNumberFormat="1" applyFont="1" applyFill="1" applyBorder="1" applyAlignment="1">
      <alignment horizontal="right" vertical="center"/>
    </xf>
    <xf numFmtId="178" fontId="6" fillId="0" borderId="16" xfId="1" applyNumberFormat="1" applyFont="1" applyFill="1" applyBorder="1" applyAlignment="1">
      <alignment horizontal="right" vertical="center"/>
    </xf>
    <xf numFmtId="178" fontId="5" fillId="4" borderId="16" xfId="0" applyNumberFormat="1" applyFont="1" applyFill="1" applyBorder="1" applyAlignment="1">
      <alignment horizontal="right" vertical="center"/>
    </xf>
    <xf numFmtId="178" fontId="7" fillId="0" borderId="7" xfId="0" applyNumberFormat="1" applyFont="1" applyBorder="1" applyAlignment="1">
      <alignment horizontal="right" vertical="center"/>
    </xf>
    <xf numFmtId="178" fontId="7" fillId="0" borderId="16" xfId="0" applyNumberFormat="1" applyFont="1" applyBorder="1" applyAlignment="1">
      <alignment horizontal="right" vertical="center"/>
    </xf>
    <xf numFmtId="178" fontId="16" fillId="4" borderId="5" xfId="0" applyNumberFormat="1" applyFont="1" applyFill="1" applyBorder="1" applyAlignment="1">
      <alignment horizontal="right" vertical="center"/>
    </xf>
    <xf numFmtId="178" fontId="14" fillId="6" borderId="37" xfId="0" applyNumberFormat="1" applyFont="1" applyFill="1" applyBorder="1" applyAlignment="1">
      <alignment horizontal="right" vertical="center"/>
    </xf>
    <xf numFmtId="178" fontId="5" fillId="0" borderId="21" xfId="0" applyNumberFormat="1" applyFont="1" applyBorder="1" applyAlignment="1">
      <alignment horizontal="right" vertical="center"/>
    </xf>
    <xf numFmtId="41" fontId="18" fillId="0" borderId="0" xfId="1" applyFont="1" applyAlignment="1"/>
    <xf numFmtId="41" fontId="7" fillId="0" borderId="16" xfId="1" applyFont="1" applyFill="1" applyBorder="1" applyAlignment="1">
      <alignment horizontal="center" vertical="center" wrapText="1"/>
    </xf>
    <xf numFmtId="41" fontId="7" fillId="0" borderId="7" xfId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176" fontId="6" fillId="4" borderId="28" xfId="0" applyNumberFormat="1" applyFont="1" applyFill="1" applyBorder="1" applyAlignment="1">
      <alignment horizontal="center" vertical="center"/>
    </xf>
    <xf numFmtId="176" fontId="6" fillId="4" borderId="4" xfId="0" applyNumberFormat="1" applyFont="1" applyFill="1" applyBorder="1" applyAlignment="1">
      <alignment horizontal="center" vertical="center"/>
    </xf>
    <xf numFmtId="0" fontId="12" fillId="6" borderId="34" xfId="0" applyFont="1" applyFill="1" applyBorder="1" applyAlignment="1">
      <alignment horizontal="center" vertical="center"/>
    </xf>
    <xf numFmtId="0" fontId="12" fillId="6" borderId="35" xfId="0" applyFont="1" applyFill="1" applyBorder="1" applyAlignment="1">
      <alignment horizontal="center" vertical="center"/>
    </xf>
    <xf numFmtId="0" fontId="12" fillId="6" borderId="36" xfId="0" applyFont="1" applyFill="1" applyBorder="1" applyAlignment="1">
      <alignment horizontal="center" vertical="center"/>
    </xf>
    <xf numFmtId="176" fontId="12" fillId="6" borderId="38" xfId="0" applyNumberFormat="1" applyFont="1" applyFill="1" applyBorder="1" applyAlignment="1">
      <alignment horizontal="center" vertical="center"/>
    </xf>
    <xf numFmtId="176" fontId="12" fillId="6" borderId="39" xfId="0" applyNumberFormat="1" applyFont="1" applyFill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2" fillId="4" borderId="25" xfId="0" applyFont="1" applyFill="1" applyBorder="1" applyAlignment="1">
      <alignment horizontal="center" vertical="center" wrapText="1"/>
    </xf>
    <xf numFmtId="0" fontId="12" fillId="4" borderId="26" xfId="0" applyFont="1" applyFill="1" applyBorder="1" applyAlignment="1">
      <alignment horizontal="center" vertical="center" wrapText="1"/>
    </xf>
    <xf numFmtId="0" fontId="12" fillId="4" borderId="24" xfId="0" applyFont="1" applyFill="1" applyBorder="1" applyAlignment="1">
      <alignment horizontal="center" vertical="center" wrapText="1"/>
    </xf>
    <xf numFmtId="176" fontId="7" fillId="4" borderId="17" xfId="0" applyNumberFormat="1" applyFont="1" applyFill="1" applyBorder="1" applyAlignment="1">
      <alignment horizontal="center" vertical="center"/>
    </xf>
    <xf numFmtId="176" fontId="7" fillId="4" borderId="18" xfId="0" applyNumberFormat="1" applyFont="1" applyFill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176" fontId="7" fillId="0" borderId="32" xfId="0" applyNumberFormat="1" applyFont="1" applyBorder="1" applyAlignment="1">
      <alignment horizontal="center" vertical="center"/>
    </xf>
    <xf numFmtId="176" fontId="7" fillId="0" borderId="33" xfId="0" applyNumberFormat="1" applyFont="1" applyBorder="1" applyAlignment="1">
      <alignment horizontal="center" vertical="center"/>
    </xf>
    <xf numFmtId="176" fontId="10" fillId="0" borderId="17" xfId="0" applyNumberFormat="1" applyFont="1" applyBorder="1" applyAlignment="1">
      <alignment horizontal="center" vertical="center"/>
    </xf>
    <xf numFmtId="176" fontId="10" fillId="0" borderId="18" xfId="0" applyNumberFormat="1" applyFont="1" applyBorder="1" applyAlignment="1">
      <alignment horizontal="center" vertical="center"/>
    </xf>
    <xf numFmtId="176" fontId="10" fillId="0" borderId="17" xfId="0" applyNumberFormat="1" applyFont="1" applyBorder="1" applyAlignment="1">
      <alignment horizontal="center" vertical="center" shrinkToFit="1"/>
    </xf>
    <xf numFmtId="176" fontId="10" fillId="0" borderId="18" xfId="0" applyNumberFormat="1" applyFont="1" applyBorder="1" applyAlignment="1">
      <alignment horizontal="center" vertical="center" shrinkToFit="1"/>
    </xf>
    <xf numFmtId="176" fontId="10" fillId="0" borderId="51" xfId="1" applyNumberFormat="1" applyFont="1" applyFill="1" applyBorder="1" applyAlignment="1">
      <alignment horizontal="center" vertical="center" shrinkToFit="1"/>
    </xf>
    <xf numFmtId="176" fontId="10" fillId="0" borderId="52" xfId="1" applyNumberFormat="1" applyFont="1" applyFill="1" applyBorder="1" applyAlignment="1">
      <alignment horizontal="center" vertical="center" shrinkToFit="1"/>
    </xf>
    <xf numFmtId="0" fontId="12" fillId="4" borderId="25" xfId="0" applyFont="1" applyFill="1" applyBorder="1" applyAlignment="1">
      <alignment horizontal="center" vertical="center"/>
    </xf>
    <xf numFmtId="0" fontId="12" fillId="4" borderId="26" xfId="0" applyFont="1" applyFill="1" applyBorder="1" applyAlignment="1">
      <alignment horizontal="center" vertical="center"/>
    </xf>
    <xf numFmtId="0" fontId="12" fillId="4" borderId="24" xfId="0" applyFont="1" applyFill="1" applyBorder="1" applyAlignment="1">
      <alignment horizontal="center" vertical="center"/>
    </xf>
    <xf numFmtId="41" fontId="10" fillId="4" borderId="17" xfId="1" applyFont="1" applyFill="1" applyBorder="1" applyAlignment="1">
      <alignment horizontal="center" vertical="center" shrinkToFit="1"/>
    </xf>
    <xf numFmtId="41" fontId="10" fillId="4" borderId="18" xfId="1" applyFont="1" applyFill="1" applyBorder="1" applyAlignment="1">
      <alignment horizontal="center" vertical="center" shrinkToFit="1"/>
    </xf>
    <xf numFmtId="41" fontId="10" fillId="0" borderId="17" xfId="1" applyFont="1" applyBorder="1" applyAlignment="1">
      <alignment horizontal="center" vertical="center" shrinkToFit="1"/>
    </xf>
    <xf numFmtId="41" fontId="10" fillId="0" borderId="18" xfId="1" applyFont="1" applyBorder="1" applyAlignment="1">
      <alignment horizontal="center" vertical="center" shrinkToFit="1"/>
    </xf>
    <xf numFmtId="0" fontId="13" fillId="0" borderId="17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176" fontId="19" fillId="2" borderId="17" xfId="1" applyNumberFormat="1" applyFont="1" applyFill="1" applyBorder="1" applyAlignment="1">
      <alignment horizontal="center" vertical="center"/>
    </xf>
    <xf numFmtId="176" fontId="20" fillId="2" borderId="18" xfId="1" applyNumberFormat="1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41" fontId="10" fillId="0" borderId="14" xfId="1" applyFont="1" applyBorder="1" applyAlignment="1">
      <alignment horizontal="center" vertical="center" shrinkToFit="1"/>
    </xf>
    <xf numFmtId="41" fontId="10" fillId="0" borderId="15" xfId="1" applyFont="1" applyBorder="1" applyAlignment="1">
      <alignment horizontal="center" vertical="center" shrinkToFit="1"/>
    </xf>
    <xf numFmtId="176" fontId="12" fillId="4" borderId="17" xfId="1" applyNumberFormat="1" applyFont="1" applyFill="1" applyBorder="1" applyAlignment="1">
      <alignment horizontal="center" vertical="center"/>
    </xf>
    <xf numFmtId="176" fontId="12" fillId="4" borderId="18" xfId="1" applyNumberFormat="1" applyFont="1" applyFill="1" applyBorder="1" applyAlignment="1">
      <alignment horizontal="center" vertical="center"/>
    </xf>
    <xf numFmtId="0" fontId="12" fillId="0" borderId="20" xfId="0" applyFont="1" applyBorder="1" applyAlignment="1">
      <alignment horizontal="center" vertical="distributed" textRotation="255" indent="5"/>
    </xf>
    <xf numFmtId="0" fontId="12" fillId="0" borderId="6" xfId="0" applyFont="1" applyBorder="1" applyAlignment="1">
      <alignment horizontal="center" vertical="distributed" textRotation="255" indent="5"/>
    </xf>
    <xf numFmtId="0" fontId="12" fillId="0" borderId="19" xfId="0" applyFont="1" applyBorder="1" applyAlignment="1">
      <alignment horizontal="center" vertical="distributed" textRotation="255" indent="5"/>
    </xf>
    <xf numFmtId="0" fontId="12" fillId="0" borderId="20" xfId="0" applyFont="1" applyBorder="1" applyAlignment="1">
      <alignment horizontal="center" vertical="distributed" textRotation="255"/>
    </xf>
    <xf numFmtId="0" fontId="12" fillId="0" borderId="6" xfId="0" applyFont="1" applyBorder="1" applyAlignment="1">
      <alignment horizontal="center" vertical="distributed" textRotation="255"/>
    </xf>
    <xf numFmtId="0" fontId="12" fillId="0" borderId="19" xfId="0" applyFont="1" applyBorder="1" applyAlignment="1">
      <alignment horizontal="center" vertical="distributed" textRotation="255"/>
    </xf>
    <xf numFmtId="0" fontId="10" fillId="0" borderId="21" xfId="0" applyFont="1" applyBorder="1" applyAlignment="1">
      <alignment horizontal="center" vertical="distributed" textRotation="255" indent="1"/>
    </xf>
    <xf numFmtId="0" fontId="10" fillId="0" borderId="10" xfId="0" applyFont="1" applyBorder="1" applyAlignment="1">
      <alignment horizontal="center" vertical="distributed" textRotation="255" indent="1"/>
    </xf>
    <xf numFmtId="0" fontId="10" fillId="0" borderId="7" xfId="0" applyFont="1" applyBorder="1" applyAlignment="1">
      <alignment horizontal="center" vertical="distributed" textRotation="255" indent="1"/>
    </xf>
    <xf numFmtId="176" fontId="10" fillId="0" borderId="12" xfId="1" applyNumberFormat="1" applyFont="1" applyBorder="1" applyAlignment="1">
      <alignment horizontal="center" vertical="center" shrinkToFit="1"/>
    </xf>
    <xf numFmtId="176" fontId="10" fillId="0" borderId="13" xfId="1" applyNumberFormat="1" applyFont="1" applyBorder="1" applyAlignment="1">
      <alignment horizontal="center" vertical="center" shrinkToFit="1"/>
    </xf>
    <xf numFmtId="176" fontId="10" fillId="0" borderId="14" xfId="1" applyNumberFormat="1" applyFont="1" applyBorder="1" applyAlignment="1">
      <alignment horizontal="center" vertical="center" shrinkToFit="1"/>
    </xf>
    <xf numFmtId="176" fontId="10" fillId="0" borderId="15" xfId="1" applyNumberFormat="1" applyFont="1" applyBorder="1" applyAlignment="1">
      <alignment horizontal="center" vertical="center" shrinkToFit="1"/>
    </xf>
    <xf numFmtId="0" fontId="15" fillId="0" borderId="0" xfId="0" quotePrefix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2" fillId="4" borderId="43" xfId="0" applyFont="1" applyFill="1" applyBorder="1" applyAlignment="1">
      <alignment horizontal="center" vertical="center"/>
    </xf>
    <xf numFmtId="0" fontId="12" fillId="4" borderId="44" xfId="0" applyFont="1" applyFill="1" applyBorder="1" applyAlignment="1">
      <alignment horizontal="center" vertical="center"/>
    </xf>
    <xf numFmtId="0" fontId="12" fillId="4" borderId="45" xfId="0" applyFont="1" applyFill="1" applyBorder="1" applyAlignment="1">
      <alignment horizontal="center" vertical="center"/>
    </xf>
    <xf numFmtId="0" fontId="12" fillId="4" borderId="46" xfId="0" applyFont="1" applyFill="1" applyBorder="1" applyAlignment="1">
      <alignment horizontal="center" vertical="center"/>
    </xf>
    <xf numFmtId="0" fontId="12" fillId="4" borderId="47" xfId="0" applyFont="1" applyFill="1" applyBorder="1" applyAlignment="1">
      <alignment horizontal="center" vertical="center"/>
    </xf>
    <xf numFmtId="0" fontId="12" fillId="4" borderId="48" xfId="0" applyFont="1" applyFill="1" applyBorder="1" applyAlignment="1">
      <alignment horizontal="center" vertical="center"/>
    </xf>
    <xf numFmtId="177" fontId="12" fillId="5" borderId="49" xfId="1" applyNumberFormat="1" applyFont="1" applyFill="1" applyBorder="1" applyAlignment="1">
      <alignment horizontal="center" vertical="center" wrapText="1"/>
    </xf>
    <xf numFmtId="177" fontId="12" fillId="5" borderId="7" xfId="1" applyNumberFormat="1" applyFont="1" applyFill="1" applyBorder="1" applyAlignment="1">
      <alignment horizontal="center" vertical="center" wrapText="1"/>
    </xf>
    <xf numFmtId="0" fontId="12" fillId="4" borderId="41" xfId="0" applyFont="1" applyFill="1" applyBorder="1" applyAlignment="1">
      <alignment horizontal="center" vertical="center"/>
    </xf>
    <xf numFmtId="0" fontId="12" fillId="4" borderId="42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76" fontId="10" fillId="3" borderId="17" xfId="1" applyNumberFormat="1" applyFont="1" applyFill="1" applyBorder="1" applyAlignment="1">
      <alignment horizontal="center" vertical="center" wrapText="1"/>
    </xf>
    <xf numFmtId="176" fontId="7" fillId="3" borderId="18" xfId="1" applyNumberFormat="1" applyFont="1" applyFill="1" applyBorder="1" applyAlignment="1">
      <alignment horizontal="center" vertical="center"/>
    </xf>
    <xf numFmtId="9" fontId="10" fillId="0" borderId="17" xfId="1" applyNumberFormat="1" applyFont="1" applyBorder="1" applyAlignment="1">
      <alignment horizontal="center" vertical="center" shrinkToFit="1"/>
    </xf>
    <xf numFmtId="9" fontId="10" fillId="0" borderId="18" xfId="1" applyNumberFormat="1" applyFont="1" applyBorder="1" applyAlignment="1">
      <alignment horizontal="center" vertical="center" shrinkToFit="1"/>
    </xf>
    <xf numFmtId="0" fontId="12" fillId="0" borderId="20" xfId="0" applyFont="1" applyBorder="1" applyAlignment="1">
      <alignment horizontal="center" vertical="distributed" textRotation="255" indent="2"/>
    </xf>
    <xf numFmtId="0" fontId="12" fillId="0" borderId="6" xfId="0" applyFont="1" applyBorder="1" applyAlignment="1">
      <alignment horizontal="center" vertical="distributed" textRotation="255" indent="2"/>
    </xf>
    <xf numFmtId="0" fontId="12" fillId="0" borderId="19" xfId="0" applyFont="1" applyBorder="1" applyAlignment="1">
      <alignment horizontal="center" vertical="distributed" textRotation="255" indent="2"/>
    </xf>
    <xf numFmtId="0" fontId="10" fillId="0" borderId="17" xfId="0" applyFont="1" applyBorder="1" applyAlignment="1">
      <alignment horizontal="center" vertical="center"/>
    </xf>
    <xf numFmtId="0" fontId="12" fillId="4" borderId="17" xfId="0" applyFont="1" applyFill="1" applyBorder="1" applyAlignment="1">
      <alignment horizontal="center" vertical="center"/>
    </xf>
    <xf numFmtId="0" fontId="10" fillId="0" borderId="21" xfId="0" applyFont="1" applyBorder="1" applyAlignment="1">
      <alignment horizontal="center" vertical="center" textRotation="255"/>
    </xf>
    <xf numFmtId="0" fontId="10" fillId="0" borderId="7" xfId="0" applyFont="1" applyBorder="1" applyAlignment="1">
      <alignment horizontal="center" vertical="center" textRotation="255"/>
    </xf>
    <xf numFmtId="0" fontId="10" fillId="0" borderId="21" xfId="0" applyFont="1" applyBorder="1" applyAlignment="1">
      <alignment horizontal="center" vertical="distributed" textRotation="255"/>
    </xf>
    <xf numFmtId="0" fontId="10" fillId="0" borderId="10" xfId="0" applyFont="1" applyBorder="1" applyAlignment="1">
      <alignment horizontal="center" vertical="distributed" textRotation="255"/>
    </xf>
    <xf numFmtId="0" fontId="10" fillId="0" borderId="7" xfId="0" applyFont="1" applyBorder="1" applyAlignment="1">
      <alignment horizontal="center" vertical="distributed" textRotation="255"/>
    </xf>
    <xf numFmtId="0" fontId="5" fillId="4" borderId="17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</cellXfs>
  <cellStyles count="3">
    <cellStyle name="쉼표 [0]" xfId="1" builtinId="6"/>
    <cellStyle name="스타일 1" xfId="2"/>
    <cellStyle name="표준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40"/>
  <sheetViews>
    <sheetView tabSelected="1" zoomScale="90" zoomScaleNormal="90" workbookViewId="0">
      <selection activeCell="E13" sqref="E13"/>
    </sheetView>
  </sheetViews>
  <sheetFormatPr defaultRowHeight="16.5" x14ac:dyDescent="0.3"/>
  <cols>
    <col min="1" max="1" width="1.5" customWidth="1"/>
    <col min="2" max="2" width="5" style="1" customWidth="1"/>
    <col min="3" max="3" width="5.25" style="1" customWidth="1"/>
    <col min="4" max="4" width="19.25" style="1" customWidth="1"/>
    <col min="5" max="5" width="23.875" style="1" customWidth="1"/>
    <col min="6" max="6" width="20.375" style="1" customWidth="1"/>
    <col min="7" max="7" width="34.625" customWidth="1"/>
    <col min="8" max="11" width="9" customWidth="1"/>
  </cols>
  <sheetData>
    <row r="1" spans="2:7" ht="26.25" x14ac:dyDescent="0.3">
      <c r="B1" s="109" t="s">
        <v>51</v>
      </c>
      <c r="C1" s="110"/>
      <c r="D1" s="110"/>
      <c r="E1" s="110"/>
      <c r="F1" s="110"/>
      <c r="G1" s="110"/>
    </row>
    <row r="2" spans="2:7" ht="9" customHeight="1" x14ac:dyDescent="0.2">
      <c r="B2" s="3"/>
      <c r="C2" s="3"/>
      <c r="D2" s="4"/>
      <c r="E2" s="5"/>
      <c r="F2" s="6"/>
      <c r="G2" s="7"/>
    </row>
    <row r="3" spans="2:7" ht="17.25" thickBot="1" x14ac:dyDescent="0.25">
      <c r="B3" s="111"/>
      <c r="C3" s="112"/>
      <c r="D3" s="112"/>
      <c r="E3" s="12"/>
      <c r="F3" s="8"/>
      <c r="G3" s="9" t="s">
        <v>0</v>
      </c>
    </row>
    <row r="4" spans="2:7" ht="21.95" customHeight="1" x14ac:dyDescent="0.3">
      <c r="B4" s="113" t="s">
        <v>1</v>
      </c>
      <c r="C4" s="114"/>
      <c r="D4" s="115"/>
      <c r="E4" s="119" t="s">
        <v>32</v>
      </c>
      <c r="F4" s="121" t="s">
        <v>29</v>
      </c>
      <c r="G4" s="122"/>
    </row>
    <row r="5" spans="2:7" ht="21.95" customHeight="1" x14ac:dyDescent="0.3">
      <c r="B5" s="116"/>
      <c r="C5" s="117"/>
      <c r="D5" s="118"/>
      <c r="E5" s="120"/>
      <c r="F5" s="123"/>
      <c r="G5" s="124"/>
    </row>
    <row r="6" spans="2:7" ht="39.75" customHeight="1" x14ac:dyDescent="0.3">
      <c r="B6" s="125" t="s">
        <v>28</v>
      </c>
      <c r="C6" s="126"/>
      <c r="D6" s="126"/>
      <c r="E6" s="44">
        <v>391791</v>
      </c>
      <c r="F6" s="127" t="s">
        <v>52</v>
      </c>
      <c r="G6" s="128"/>
    </row>
    <row r="7" spans="2:7" ht="27.75" customHeight="1" x14ac:dyDescent="0.3">
      <c r="B7" s="129" t="s">
        <v>27</v>
      </c>
      <c r="C7" s="130"/>
      <c r="D7" s="131"/>
      <c r="E7" s="45">
        <f>8*20.5</f>
        <v>164</v>
      </c>
      <c r="F7" s="132" t="s">
        <v>47</v>
      </c>
      <c r="G7" s="133"/>
    </row>
    <row r="8" spans="2:7" ht="19.5" customHeight="1" x14ac:dyDescent="0.3">
      <c r="B8" s="140" t="s">
        <v>37</v>
      </c>
      <c r="C8" s="134" t="s">
        <v>2</v>
      </c>
      <c r="D8" s="135"/>
      <c r="E8" s="13">
        <f>E6*20.5</f>
        <v>8031715.5</v>
      </c>
      <c r="F8" s="136" t="s">
        <v>49</v>
      </c>
      <c r="G8" s="137"/>
    </row>
    <row r="9" spans="2:7" ht="18.75" customHeight="1" x14ac:dyDescent="0.3">
      <c r="B9" s="141"/>
      <c r="C9" s="145" t="s">
        <v>40</v>
      </c>
      <c r="D9" s="14" t="s">
        <v>3</v>
      </c>
      <c r="E9" s="27">
        <v>0</v>
      </c>
      <c r="F9" s="138" t="s">
        <v>35</v>
      </c>
      <c r="G9" s="139"/>
    </row>
    <row r="10" spans="2:7" ht="21" customHeight="1" x14ac:dyDescent="0.3">
      <c r="B10" s="141"/>
      <c r="C10" s="146"/>
      <c r="D10" s="19" t="s">
        <v>4</v>
      </c>
      <c r="E10" s="28">
        <f>SUM(E9)</f>
        <v>0</v>
      </c>
      <c r="F10" s="21"/>
      <c r="G10" s="20"/>
    </row>
    <row r="11" spans="2:7" ht="21.95" customHeight="1" x14ac:dyDescent="0.3">
      <c r="B11" s="141"/>
      <c r="C11" s="143" t="s">
        <v>5</v>
      </c>
      <c r="D11" s="66"/>
      <c r="E11" s="29">
        <v>0</v>
      </c>
      <c r="F11" s="138" t="s">
        <v>35</v>
      </c>
      <c r="G11" s="139"/>
    </row>
    <row r="12" spans="2:7" ht="21.95" customHeight="1" x14ac:dyDescent="0.3">
      <c r="B12" s="141"/>
      <c r="C12" s="143" t="s">
        <v>6</v>
      </c>
      <c r="D12" s="66"/>
      <c r="E12" s="29">
        <v>0</v>
      </c>
      <c r="F12" s="138" t="s">
        <v>35</v>
      </c>
      <c r="G12" s="139"/>
    </row>
    <row r="13" spans="2:7" ht="21.95" customHeight="1" x14ac:dyDescent="0.3">
      <c r="B13" s="142"/>
      <c r="C13" s="144" t="s">
        <v>33</v>
      </c>
      <c r="D13" s="80"/>
      <c r="E13" s="35">
        <f>SUM(E8,E10,E11,E12)</f>
        <v>8031715.5</v>
      </c>
      <c r="F13" s="21"/>
      <c r="G13" s="20"/>
    </row>
    <row r="14" spans="2:7" ht="21.95" customHeight="1" x14ac:dyDescent="0.3">
      <c r="B14" s="96" t="s">
        <v>38</v>
      </c>
      <c r="C14" s="102" t="s">
        <v>41</v>
      </c>
      <c r="D14" s="15" t="s">
        <v>7</v>
      </c>
      <c r="E14" s="30">
        <v>0</v>
      </c>
      <c r="F14" s="105" t="s">
        <v>35</v>
      </c>
      <c r="G14" s="106"/>
    </row>
    <row r="15" spans="2:7" ht="21.95" customHeight="1" x14ac:dyDescent="0.3">
      <c r="B15" s="97"/>
      <c r="C15" s="103"/>
      <c r="D15" s="14" t="s">
        <v>8</v>
      </c>
      <c r="E15" s="27">
        <v>0</v>
      </c>
      <c r="F15" s="107" t="s">
        <v>35</v>
      </c>
      <c r="G15" s="108"/>
    </row>
    <row r="16" spans="2:7" ht="21.95" customHeight="1" x14ac:dyDescent="0.3">
      <c r="B16" s="97"/>
      <c r="C16" s="103"/>
      <c r="D16" s="14" t="s">
        <v>9</v>
      </c>
      <c r="E16" s="27">
        <v>0</v>
      </c>
      <c r="F16" s="107" t="s">
        <v>35</v>
      </c>
      <c r="G16" s="108"/>
    </row>
    <row r="17" spans="2:7" ht="21.95" customHeight="1" x14ac:dyDescent="0.3">
      <c r="B17" s="97"/>
      <c r="C17" s="103"/>
      <c r="D17" s="14" t="s">
        <v>11</v>
      </c>
      <c r="E17" s="27">
        <v>0</v>
      </c>
      <c r="F17" s="107" t="s">
        <v>35</v>
      </c>
      <c r="G17" s="108"/>
    </row>
    <row r="18" spans="2:7" ht="21.95" customHeight="1" x14ac:dyDescent="0.3">
      <c r="B18" s="97"/>
      <c r="C18" s="103"/>
      <c r="D18" s="14" t="s">
        <v>10</v>
      </c>
      <c r="E18" s="27">
        <v>0</v>
      </c>
      <c r="F18" s="107" t="s">
        <v>35</v>
      </c>
      <c r="G18" s="108"/>
    </row>
    <row r="19" spans="2:7" ht="21.95" customHeight="1" x14ac:dyDescent="0.3">
      <c r="B19" s="97"/>
      <c r="C19" s="103"/>
      <c r="D19" s="14" t="s">
        <v>12</v>
      </c>
      <c r="E19" s="31">
        <v>0</v>
      </c>
      <c r="F19" s="76" t="s">
        <v>35</v>
      </c>
      <c r="G19" s="77"/>
    </row>
    <row r="20" spans="2:7" ht="21.95" customHeight="1" x14ac:dyDescent="0.3">
      <c r="B20" s="97"/>
      <c r="C20" s="104"/>
      <c r="D20" s="19" t="s">
        <v>13</v>
      </c>
      <c r="E20" s="28">
        <f>SUM(E14:E19)</f>
        <v>0</v>
      </c>
      <c r="F20" s="21"/>
      <c r="G20" s="20"/>
    </row>
    <row r="21" spans="2:7" ht="21.95" customHeight="1" x14ac:dyDescent="0.3">
      <c r="B21" s="97"/>
      <c r="C21" s="147" t="s">
        <v>42</v>
      </c>
      <c r="D21" s="15" t="s">
        <v>14</v>
      </c>
      <c r="E21" s="32">
        <v>0</v>
      </c>
      <c r="F21" s="92" t="s">
        <v>36</v>
      </c>
      <c r="G21" s="93"/>
    </row>
    <row r="22" spans="2:7" ht="19.5" customHeight="1" x14ac:dyDescent="0.3">
      <c r="B22" s="97"/>
      <c r="C22" s="148"/>
      <c r="D22" s="16" t="s">
        <v>15</v>
      </c>
      <c r="E22" s="33">
        <v>0</v>
      </c>
      <c r="F22" s="92" t="s">
        <v>36</v>
      </c>
      <c r="G22" s="93"/>
    </row>
    <row r="23" spans="2:7" ht="19.5" customHeight="1" x14ac:dyDescent="0.3">
      <c r="B23" s="97"/>
      <c r="C23" s="149"/>
      <c r="D23" s="19" t="s">
        <v>13</v>
      </c>
      <c r="E23" s="28">
        <f>SUM(E21:E22)</f>
        <v>0</v>
      </c>
      <c r="F23" s="21"/>
      <c r="G23" s="22"/>
    </row>
    <row r="24" spans="2:7" ht="19.5" customHeight="1" x14ac:dyDescent="0.3">
      <c r="B24" s="98"/>
      <c r="C24" s="150" t="s">
        <v>30</v>
      </c>
      <c r="D24" s="151"/>
      <c r="E24" s="35">
        <f>SUM(E20,E23)</f>
        <v>0</v>
      </c>
      <c r="F24" s="94" t="s">
        <v>43</v>
      </c>
      <c r="G24" s="95"/>
    </row>
    <row r="25" spans="2:7" ht="19.5" customHeight="1" x14ac:dyDescent="0.3">
      <c r="B25" s="99" t="s">
        <v>39</v>
      </c>
      <c r="C25" s="85" t="s">
        <v>16</v>
      </c>
      <c r="D25" s="86"/>
      <c r="E25" s="34">
        <v>0</v>
      </c>
      <c r="F25" s="92" t="s">
        <v>36</v>
      </c>
      <c r="G25" s="93"/>
    </row>
    <row r="26" spans="2:7" ht="19.5" customHeight="1" x14ac:dyDescent="0.3">
      <c r="B26" s="100"/>
      <c r="C26" s="85"/>
      <c r="D26" s="86"/>
      <c r="E26" s="34"/>
      <c r="F26" s="83"/>
      <c r="G26" s="84"/>
    </row>
    <row r="27" spans="2:7" ht="19.5" customHeight="1" x14ac:dyDescent="0.3">
      <c r="B27" s="101"/>
      <c r="C27" s="150" t="s">
        <v>30</v>
      </c>
      <c r="D27" s="151"/>
      <c r="E27" s="35">
        <f>SUM(E25:E26)</f>
        <v>0</v>
      </c>
      <c r="F27" s="21"/>
      <c r="G27" s="22"/>
    </row>
    <row r="28" spans="2:7" ht="19.5" customHeight="1" x14ac:dyDescent="0.3">
      <c r="B28" s="78" t="s">
        <v>31</v>
      </c>
      <c r="C28" s="79"/>
      <c r="D28" s="80"/>
      <c r="E28" s="35">
        <f>SUM(E13,E24,E27)</f>
        <v>8031715.5</v>
      </c>
      <c r="F28" s="21"/>
      <c r="G28" s="22"/>
    </row>
    <row r="29" spans="2:7" ht="19.5" customHeight="1" x14ac:dyDescent="0.3">
      <c r="B29" s="89" t="s">
        <v>17</v>
      </c>
      <c r="C29" s="90"/>
      <c r="D29" s="91"/>
      <c r="E29" s="36">
        <v>1</v>
      </c>
      <c r="F29" s="87" t="s">
        <v>48</v>
      </c>
      <c r="G29" s="88"/>
    </row>
    <row r="30" spans="2:7" ht="19.5" customHeight="1" x14ac:dyDescent="0.3">
      <c r="B30" s="78" t="s">
        <v>18</v>
      </c>
      <c r="C30" s="79"/>
      <c r="D30" s="80"/>
      <c r="E30" s="37"/>
      <c r="F30" s="23"/>
      <c r="G30" s="24"/>
    </row>
    <row r="31" spans="2:7" ht="19.5" customHeight="1" x14ac:dyDescent="0.3">
      <c r="B31" s="78" t="s">
        <v>19</v>
      </c>
      <c r="C31" s="79"/>
      <c r="D31" s="80"/>
      <c r="E31" s="35"/>
      <c r="F31" s="81" t="s">
        <v>20</v>
      </c>
      <c r="G31" s="82"/>
    </row>
    <row r="32" spans="2:7" ht="19.5" customHeight="1" x14ac:dyDescent="0.3">
      <c r="B32" s="56" t="s">
        <v>21</v>
      </c>
      <c r="C32" s="57"/>
      <c r="D32" s="58"/>
      <c r="E32" s="38"/>
      <c r="F32" s="72" t="s">
        <v>44</v>
      </c>
      <c r="G32" s="73"/>
    </row>
    <row r="33" spans="2:7" ht="19.5" customHeight="1" x14ac:dyDescent="0.3">
      <c r="B33" s="56" t="s">
        <v>22</v>
      </c>
      <c r="C33" s="57"/>
      <c r="D33" s="58"/>
      <c r="E33" s="39"/>
      <c r="F33" s="74" t="s">
        <v>45</v>
      </c>
      <c r="G33" s="75"/>
    </row>
    <row r="34" spans="2:7" ht="19.5" customHeight="1" x14ac:dyDescent="0.3">
      <c r="B34" s="59" t="s">
        <v>23</v>
      </c>
      <c r="C34" s="60"/>
      <c r="D34" s="61"/>
      <c r="E34" s="37"/>
      <c r="F34" s="62"/>
      <c r="G34" s="63"/>
    </row>
    <row r="35" spans="2:7" ht="19.5" customHeight="1" x14ac:dyDescent="0.3">
      <c r="B35" s="64" t="s">
        <v>24</v>
      </c>
      <c r="C35" s="65"/>
      <c r="D35" s="66"/>
      <c r="E35" s="39"/>
      <c r="F35" s="72" t="s">
        <v>46</v>
      </c>
      <c r="G35" s="73"/>
    </row>
    <row r="36" spans="2:7" ht="17.25" thickBot="1" x14ac:dyDescent="0.35">
      <c r="B36" s="67" t="s">
        <v>34</v>
      </c>
      <c r="C36" s="68"/>
      <c r="D36" s="69"/>
      <c r="E36" s="42"/>
      <c r="F36" s="70"/>
      <c r="G36" s="71"/>
    </row>
    <row r="37" spans="2:7" ht="21.95" customHeight="1" thickBot="1" x14ac:dyDescent="0.35">
      <c r="B37" s="46" t="s">
        <v>25</v>
      </c>
      <c r="C37" s="47"/>
      <c r="D37" s="48"/>
      <c r="E37" s="40">
        <v>12</v>
      </c>
      <c r="F37" s="49"/>
      <c r="G37" s="50"/>
    </row>
    <row r="38" spans="2:7" ht="22.5" customHeight="1" thickBot="1" x14ac:dyDescent="0.35">
      <c r="B38" s="51" t="s">
        <v>26</v>
      </c>
      <c r="C38" s="52"/>
      <c r="D38" s="53"/>
      <c r="E38" s="41">
        <f>ROUNDDOWN(E36*E37,-3)</f>
        <v>0</v>
      </c>
      <c r="F38" s="54" t="s">
        <v>50</v>
      </c>
      <c r="G38" s="55"/>
    </row>
    <row r="39" spans="2:7" x14ac:dyDescent="0.3">
      <c r="B39" s="2"/>
      <c r="C39" s="2"/>
      <c r="D39" s="26"/>
      <c r="E39" s="10"/>
      <c r="F39" s="43"/>
      <c r="G39" s="11"/>
    </row>
    <row r="40" spans="2:7" x14ac:dyDescent="0.3">
      <c r="D40" s="17"/>
      <c r="E40" s="18"/>
      <c r="F40" s="25"/>
    </row>
  </sheetData>
  <sheetProtection selectLockedCells="1" selectUnlockedCells="1"/>
  <mergeCells count="58">
    <mergeCell ref="C21:C23"/>
    <mergeCell ref="C11:D11"/>
    <mergeCell ref="C27:D27"/>
    <mergeCell ref="C25:D25"/>
    <mergeCell ref="C24:D24"/>
    <mergeCell ref="F9:G9"/>
    <mergeCell ref="B8:B13"/>
    <mergeCell ref="F11:G11"/>
    <mergeCell ref="C12:D12"/>
    <mergeCell ref="F12:G12"/>
    <mergeCell ref="C13:D13"/>
    <mergeCell ref="C9:C10"/>
    <mergeCell ref="B6:D6"/>
    <mergeCell ref="F6:G6"/>
    <mergeCell ref="B7:D7"/>
    <mergeCell ref="F7:G7"/>
    <mergeCell ref="C8:D8"/>
    <mergeCell ref="F8:G8"/>
    <mergeCell ref="B1:G1"/>
    <mergeCell ref="B3:D3"/>
    <mergeCell ref="B4:D5"/>
    <mergeCell ref="E4:E5"/>
    <mergeCell ref="F4:G5"/>
    <mergeCell ref="F14:G14"/>
    <mergeCell ref="F15:G15"/>
    <mergeCell ref="F16:G16"/>
    <mergeCell ref="F17:G17"/>
    <mergeCell ref="F18:G18"/>
    <mergeCell ref="F19:G19"/>
    <mergeCell ref="B28:D28"/>
    <mergeCell ref="B30:D30"/>
    <mergeCell ref="B31:D31"/>
    <mergeCell ref="F31:G31"/>
    <mergeCell ref="F26:G26"/>
    <mergeCell ref="C26:D26"/>
    <mergeCell ref="F29:G29"/>
    <mergeCell ref="B29:D29"/>
    <mergeCell ref="F22:G22"/>
    <mergeCell ref="F24:G24"/>
    <mergeCell ref="F25:G25"/>
    <mergeCell ref="F21:G21"/>
    <mergeCell ref="B14:B24"/>
    <mergeCell ref="B25:B27"/>
    <mergeCell ref="C14:C20"/>
    <mergeCell ref="B37:D37"/>
    <mergeCell ref="F37:G37"/>
    <mergeCell ref="B38:D38"/>
    <mergeCell ref="F38:G38"/>
    <mergeCell ref="B32:D32"/>
    <mergeCell ref="B33:D33"/>
    <mergeCell ref="B34:D34"/>
    <mergeCell ref="F34:G34"/>
    <mergeCell ref="B35:D35"/>
    <mergeCell ref="B36:D36"/>
    <mergeCell ref="F36:G36"/>
    <mergeCell ref="F32:G32"/>
    <mergeCell ref="F33:G33"/>
    <mergeCell ref="F35:G35"/>
  </mergeCells>
  <phoneticPr fontId="2" type="noConversion"/>
  <printOptions horizontalCentered="1"/>
  <pageMargins left="0.31496062992125984" right="0.31496062992125984" top="0.55118110236220474" bottom="0.35433070866141736" header="0.11811023622047245" footer="0.11811023622047245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2026 원가계산서</vt:lpstr>
      <vt:lpstr>'2026 원가계산서'!Print_Area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2025-04-15T06:55:41Z</cp:lastPrinted>
  <dcterms:created xsi:type="dcterms:W3CDTF">2013-11-26T11:20:29Z</dcterms:created>
  <dcterms:modified xsi:type="dcterms:W3CDTF">2025-12-15T06:45:41Z</dcterms:modified>
</cp:coreProperties>
</file>