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6년\"/>
    </mc:Choice>
  </mc:AlternateContent>
  <xr:revisionPtr revIDLastSave="0" documentId="13_ncr:1_{A5D879D5-3B02-4224-9E07-B347D3DB4FD1}" xr6:coauthVersionLast="47" xr6:coauthVersionMax="47" xr10:uidLastSave="{00000000-0000-0000-0000-000000000000}"/>
  <bookViews>
    <workbookView xWindow="2868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안전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경영안전본부장!#REF!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경영안전본부장!$A$1:$J$3</definedName>
    <definedName name="_xlnm.Print_Area" localSheetId="9">경조사비!$A$1:$E$7</definedName>
    <definedName name="_xlnm.Print_Area" localSheetId="3">국립생태원장!$A$1:$J$13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1" i="31" l="1"/>
  <c r="J19" i="31"/>
  <c r="J17" i="31"/>
  <c r="J15" i="31"/>
  <c r="J11" i="31"/>
  <c r="J8" i="31"/>
  <c r="J22" i="31" s="1"/>
  <c r="J26" i="33" l="1"/>
  <c r="J23" i="33"/>
  <c r="J19" i="33"/>
  <c r="J15" i="33"/>
  <c r="J12" i="33"/>
  <c r="J8" i="33"/>
  <c r="J27" i="33" s="1"/>
  <c r="J50" i="32"/>
  <c r="J49" i="32"/>
  <c r="J32" i="32"/>
  <c r="J26" i="32"/>
  <c r="J22" i="32"/>
  <c r="J14" i="32"/>
  <c r="J9" i="32"/>
  <c r="J20" i="27"/>
  <c r="J17" i="27"/>
  <c r="J15" i="27"/>
  <c r="J11" i="27"/>
  <c r="J9" i="27"/>
  <c r="J7" i="27"/>
  <c r="J21" i="27" s="1"/>
  <c r="J29" i="29"/>
  <c r="J28" i="29"/>
  <c r="J24" i="29"/>
  <c r="J20" i="29"/>
  <c r="J15" i="29"/>
  <c r="J10" i="29"/>
  <c r="J8" i="29"/>
  <c r="J37" i="18"/>
  <c r="E33" i="21"/>
  <c r="E32" i="21"/>
  <c r="J36" i="18" l="1"/>
  <c r="E27" i="21" l="1"/>
  <c r="J34" i="18"/>
  <c r="E24" i="21" l="1"/>
  <c r="J32" i="18"/>
  <c r="J25" i="18" l="1"/>
  <c r="E19" i="21"/>
  <c r="E12" i="21" l="1"/>
  <c r="J19" i="18"/>
  <c r="J13" i="18"/>
  <c r="E7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<sst xmlns="http://schemas.openxmlformats.org/spreadsheetml/2006/main" count="2129" uniqueCount="970">
  <si>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</si>
  <si>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</si>
  <si>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</si>
  <si>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</si>
  <si>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</si>
  <si>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</si>
  <si>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</si>
  <si>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</si>
  <si>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</si>
  <si>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</si>
  <si>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</si>
  <si>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</si>
  <si>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</si>
  <si>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</si>
  <si>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</si>
  <si>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</si>
  <si>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</si>
  <si>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</si>
  <si>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</si>
  <si>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</si>
  <si>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</si>
  <si>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</si>
  <si>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</si>
  <si>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</si>
  <si>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</si>
  <si>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</si>
  <si>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</si>
  <si>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</si>
  <si>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</si>
  <si>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</si>
  <si>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</si>
  <si>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</si>
  <si>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</si>
  <si>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</si>
  <si>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</si>
  <si>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</si>
  <si>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</si>
  <si>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</si>
  <si>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</si>
  <si>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</si>
  <si>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</si>
  <si>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</si>
  <si>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</si>
  <si>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</si>
  <si>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</si>
  <si>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</si>
  <si>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</si>
  <si>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</si>
  <si>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</si>
  <si>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</si>
  <si>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</si>
  <si>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</si>
  <si>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</si>
  <si>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</si>
  <si>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</si>
  <si>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</si>
  <si>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</si>
  <si>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</si>
  <si>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</si>
  <si>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</si>
  <si>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</si>
  <si>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</si>
  <si>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</si>
  <si>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</si>
  <si>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</si>
  <si>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</si>
  <si>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</si>
  <si>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</si>
  <si>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</si>
  <si>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</si>
  <si>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</si>
  <si>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</si>
  <si>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</si>
  <si>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</si>
  <si>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</si>
  <si>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</si>
  <si>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</si>
  <si>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</si>
  <si>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</si>
  <si>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</si>
  <si>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</si>
  <si>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</si>
  <si>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</si>
  <si>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</si>
  <si>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</si>
  <si>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</si>
  <si>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</si>
  <si>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</si>
  <si>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</si>
  <si>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</si>
  <si>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</si>
  <si>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</si>
  <si>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</si>
  <si>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</si>
  <si>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</si>
  <si>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</si>
  <si>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</si>
  <si>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</si>
  <si>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</si>
  <si>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</si>
  <si>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</si>
  <si>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</si>
  <si>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</si>
  <si>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</si>
  <si>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</si>
  <si>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</si>
  <si>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</si>
  <si>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</si>
  <si>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</si>
  <si>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</si>
  <si>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</si>
  <si>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</si>
  <si>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</si>
  <si>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</si>
  <si>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</si>
  <si>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</si>
  <si>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</si>
  <si>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</si>
  <si>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</si>
  <si>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</si>
  <si>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</si>
  <si>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</si>
  <si>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</si>
  <si>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</si>
  <si>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</si>
  <si>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</si>
  <si>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</si>
  <si>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</si>
  <si>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</si>
  <si>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</si>
  <si>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</si>
  <si>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</si>
  <si>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</si>
  <si>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</si>
  <si>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</si>
  <si>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</si>
  <si>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</si>
  <si>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</si>
  <si>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</si>
  <si>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</si>
  <si>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</si>
  <si>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</si>
  <si>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</si>
  <si>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</si>
  <si>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</si>
  <si>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</si>
  <si>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</si>
  <si>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</si>
  <si>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</si>
  <si>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</si>
  <si>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</si>
  <si>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</si>
  <si>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</si>
  <si>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</si>
  <si>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</si>
  <si>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</si>
  <si>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</si>
  <si>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</si>
  <si>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</si>
  <si>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</si>
  <si>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</si>
  <si>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</si>
  <si>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</si>
  <si>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</si>
  <si>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</si>
  <si>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</si>
  <si>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</si>
  <si>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</si>
  <si>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</si>
  <si>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</si>
  <si>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</si>
  <si>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</si>
  <si>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</si>
  <si>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</si>
  <si>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</si>
  <si>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</si>
  <si>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</si>
  <si>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</si>
  <si>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</si>
  <si>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</si>
  <si>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</si>
  <si>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</si>
  <si>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</si>
  <si>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</si>
  <si>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</si>
  <si>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</si>
  <si>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</si>
  <si>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</si>
  <si>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</si>
  <si>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</si>
  <si>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</si>
  <si>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</si>
  <si>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</si>
  <si>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</si>
  <si>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</si>
  <si>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</si>
  <si>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</si>
  <si>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</si>
  <si>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</si>
  <si>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</si>
  <si>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</si>
  <si>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</si>
  <si>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</si>
  <si>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</si>
  <si>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</si>
  <si>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</si>
  <si>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</si>
  <si>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</si>
  <si>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</si>
  <si>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</si>
  <si>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</si>
  <si>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</si>
  <si>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</si>
  <si>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</si>
  <si>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</si>
  <si>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</si>
  <si>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</si>
  <si>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</si>
  <si>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</si>
  <si>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</si>
  <si>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</si>
  <si>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</si>
  <si>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</si>
  <si>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</si>
  <si>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</si>
  <si>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</si>
  <si>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</si>
  <si>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</si>
  <si>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</si>
  <si>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</si>
  <si>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</si>
  <si>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</si>
  <si>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</si>
  <si>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</si>
  <si>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</si>
  <si>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</si>
  <si>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</si>
  <si>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</si>
  <si>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</si>
  <si>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</si>
  <si>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</si>
  <si>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</si>
  <si>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</si>
  <si>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</si>
  <si>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</si>
  <si>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</si>
  <si>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</si>
  <si>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</si>
  <si>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</si>
  <si>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</si>
  <si>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</si>
  <si>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</si>
  <si>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</si>
  <si>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</si>
  <si>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</si>
  <si>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</si>
  <si>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</si>
  <si>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</si>
  <si>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</si>
  <si>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</si>
  <si>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</si>
  <si>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</si>
  <si>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</si>
  <si>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</si>
  <si>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</si>
  <si>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</si>
  <si>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</si>
  <si>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</si>
  <si>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</si>
  <si>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</si>
  <si>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</si>
  <si>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</si>
  <si>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</si>
  <si>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</si>
  <si>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</si>
  <si>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</si>
  <si>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</si>
  <si>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</si>
  <si>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</si>
  <si>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</si>
  <si>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</si>
  <si>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</si>
  <si>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</si>
  <si>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</si>
  <si>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</si>
  <si>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</si>
  <si>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</si>
  <si>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</si>
  <si>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</si>
  <si>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</si>
  <si>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</si>
  <si>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</si>
  <si>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</si>
  <si>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</si>
  <si>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</si>
  <si>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</si>
  <si>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</si>
  <si>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</si>
  <si>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</si>
  <si>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</si>
  <si>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</si>
  <si>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</si>
  <si>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</si>
  <si>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</si>
  <si>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</si>
  <si>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</si>
  <si>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</si>
  <si>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</si>
  <si>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</si>
  <si>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</si>
  <si>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</si>
  <si>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</si>
  <si>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</si>
  <si>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</si>
  <si>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</si>
  <si>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</si>
  <si>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</si>
  <si>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</si>
  <si>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</si>
  <si>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</si>
  <si>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</si>
  <si>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</si>
  <si>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</si>
  <si>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</si>
  <si>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</si>
  <si>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</si>
  <si>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</si>
  <si>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</si>
  <si>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</si>
  <si>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</si>
  <si>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</si>
  <si>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</si>
  <si>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</si>
  <si>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</si>
  <si>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</si>
  <si>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</si>
  <si>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</si>
  <si>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</si>
  <si>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</si>
  <si>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</si>
  <si>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</si>
  <si>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</si>
  <si>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</si>
  <si>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</si>
  <si>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</si>
  <si>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</si>
  <si>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</si>
  <si>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</si>
  <si>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</si>
  <si>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</si>
  <si>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</si>
  <si>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</si>
  <si>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</si>
  <si>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</si>
  <si>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</si>
  <si>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</si>
  <si>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</si>
  <si>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</si>
  <si>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</si>
  <si>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</si>
  <si>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</si>
  <si>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</si>
  <si>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</si>
  <si>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</si>
  <si>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</si>
  <si>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</si>
  <si>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</si>
  <si>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</si>
  <si>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</si>
  <si>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</si>
  <si>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</si>
  <si>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</si>
  <si>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</si>
  <si>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</si>
  <si>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</si>
  <si>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</si>
  <si>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</si>
  <si>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</si>
  <si>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</si>
  <si>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</si>
  <si>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</si>
  <si>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</si>
  <si>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</si>
  <si>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</si>
  <si>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</si>
  <si>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</si>
  <si>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</si>
  <si>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</si>
  <si>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</si>
  <si>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</si>
  <si>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</si>
  <si>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</si>
  <si>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</si>
  <si>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</si>
  <si>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</si>
  <si>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</si>
  <si>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</si>
  <si>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</si>
  <si>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</si>
  <si>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</si>
  <si>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</si>
  <si>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</si>
  <si>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</si>
  <si>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</si>
  <si>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</si>
  <si>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</si>
  <si>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</si>
  <si>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</si>
  <si>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</si>
  <si>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</si>
  <si>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</si>
  <si>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</si>
  <si>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</si>
  <si>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</si>
  <si>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</si>
  <si>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</si>
  <si>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</si>
  <si>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</si>
  <si>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</si>
  <si>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</si>
  <si>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</si>
  <si>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</si>
  <si>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</si>
  <si>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</si>
  <si>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</si>
  <si>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</si>
  <si>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</si>
  <si>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</si>
  <si>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</si>
  <si>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</si>
  <si>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</si>
  <si>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</si>
  <si>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</si>
  <si>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</si>
  <si>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</si>
  <si>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</si>
  <si>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</si>
  <si>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</si>
  <si>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</si>
  <si>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</si>
  <si>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</si>
  <si>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</si>
  <si>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</si>
  <si>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</si>
  <si>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</si>
  <si>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</si>
  <si>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</si>
  <si>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</si>
  <si>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</si>
  <si>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</si>
  <si>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</si>
  <si>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</si>
  <si>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</si>
  <si>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</si>
  <si>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</si>
  <si>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</si>
  <si>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</si>
  <si>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</si>
  <si>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</si>
  <si>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</si>
  <si>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</si>
  <si>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</si>
  <si>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</si>
  <si>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</si>
  <si>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</si>
  <si>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</si>
  <si>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</si>
  <si>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</si>
  <si>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</si>
  <si>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</si>
  <si>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</si>
  <si>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</si>
  <si>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</si>
  <si>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</si>
  <si>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</si>
  <si>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</si>
  <si>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</si>
  <si>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</si>
  <si>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</si>
  <si>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</si>
  <si>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</si>
  <si>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</si>
  <si>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</si>
  <si>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</si>
  <si>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</si>
  <si>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</si>
  <si>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</si>
  <si>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</si>
  <si>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</si>
  <si>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</si>
  <si>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</si>
  <si>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</si>
  <si>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</si>
  <si>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</si>
  <si>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</si>
  <si>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</si>
  <si>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</si>
  <si>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</si>
  <si>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</si>
  <si>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</si>
  <si>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</si>
  <si>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</si>
  <si>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</si>
  <si>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</si>
  <si>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</si>
  <si>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</si>
  <si>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</si>
  <si>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</si>
  <si>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</si>
  <si>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</si>
  <si>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</si>
  <si>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</si>
  <si>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</si>
  <si>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</si>
  <si>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</si>
  <si>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</si>
  <si>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</si>
  <si>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</si>
  <si>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</si>
  <si>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</si>
  <si>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</si>
  <si>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</si>
  <si>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</si>
  <si>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</si>
  <si>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</si>
  <si>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</si>
  <si>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</si>
  <si>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</si>
  <si>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</si>
  <si>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</si>
  <si>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</si>
  <si>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</si>
  <si>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</si>
  <si>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</si>
  <si>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</si>
  <si>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</si>
  <si>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</si>
  <si>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</si>
  <si>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</si>
  <si>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</si>
  <si>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</si>
  <si>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</si>
  <si>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</si>
  <si>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</si>
  <si>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</si>
  <si>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</si>
  <si>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</si>
  <si>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</si>
  <si>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</si>
  <si>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</si>
  <si>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</si>
  <si>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</si>
  <si>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</si>
  <si>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</si>
  <si>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</si>
  <si>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</si>
  <si>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</si>
  <si>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</si>
  <si>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</si>
  <si>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</si>
  <si>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</si>
  <si>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</si>
  <si>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</si>
  <si>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</si>
  <si>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</si>
  <si>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</si>
  <si>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</si>
  <si>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</si>
  <si>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</si>
  <si>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</si>
  <si>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</si>
  <si>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</si>
  <si>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</si>
  <si>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</si>
  <si>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</si>
  <si>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</si>
  <si>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</si>
  <si>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</si>
  <si>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</si>
  <si>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</si>
  <si>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</si>
  <si>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</si>
  <si>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</si>
  <si>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</si>
  <si>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</si>
  <si>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</si>
  <si>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</si>
  <si>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</si>
  <si>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</si>
  <si>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</si>
  <si>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</si>
  <si>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</si>
  <si>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</si>
  <si>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</si>
  <si>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</si>
  <si>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</si>
  <si>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</si>
  <si>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</si>
  <si>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</si>
  <si>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</si>
  <si>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</si>
  <si>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</si>
  <si>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</si>
  <si>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</si>
  <si>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</si>
  <si>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</si>
  <si>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</si>
  <si>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</si>
  <si>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</si>
  <si>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</si>
  <si>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</si>
  <si>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</si>
  <si>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</si>
  <si>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</si>
  <si>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</si>
  <si>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</si>
  <si>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</si>
  <si>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</si>
  <si>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</si>
  <si>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</si>
  <si>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</si>
  <si>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</si>
  <si>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</si>
  <si>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</si>
  <si>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</si>
  <si>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</si>
  <si>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</si>
  <si>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</si>
  <si>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</si>
  <si>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</si>
  <si>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</si>
  <si>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</si>
  <si>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</si>
  <si>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</si>
  <si>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</si>
  <si>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</si>
  <si>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</si>
  <si>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</si>
  <si>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</si>
  <si>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</si>
  <si>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</si>
  <si>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</si>
  <si>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</si>
  <si>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</si>
  <si>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</si>
  <si>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</si>
  <si>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</si>
  <si>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</si>
  <si>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</si>
  <si>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</si>
  <si>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</si>
  <si>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</si>
  <si>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</si>
  <si>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</si>
  <si>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</si>
  <si>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</si>
  <si>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</si>
  <si>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</si>
  <si>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</si>
  <si>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</si>
  <si>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</si>
  <si>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</si>
  <si>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</si>
  <si>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</si>
  <si>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</si>
  <si>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</si>
  <si>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</si>
  <si>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</si>
  <si>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</si>
  <si>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</si>
  <si>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</si>
  <si>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</si>
  <si>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</si>
  <si>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</si>
  <si>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</si>
  <si>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카드2회</t>
    <phoneticPr fontId="2" type="noConversion"/>
  </si>
  <si>
    <t xml:space="preserve">임원 간담회 </t>
    <phoneticPr fontId="2" type="noConversion"/>
  </si>
  <si>
    <t>롯데리아 서천장항점(충남 서천군)</t>
    <phoneticPr fontId="2" type="noConversion"/>
  </si>
  <si>
    <t>041-957-0773</t>
    <phoneticPr fontId="2" type="noConversion"/>
  </si>
  <si>
    <t>외부기관</t>
    <phoneticPr fontId="2" type="noConversion"/>
  </si>
  <si>
    <t>카드8회</t>
    <phoneticPr fontId="2" type="noConversion"/>
  </si>
  <si>
    <t>유관기관(국회) 경조사에 따른 화환 구매</t>
    <phoneticPr fontId="2" type="noConversion"/>
  </si>
  <si>
    <t>041-956-3885</t>
    <phoneticPr fontId="2" type="noConversion"/>
  </si>
  <si>
    <t>청개구리식당(충남 서천군)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</si>
  <si>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</si>
  <si>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</si>
  <si>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</si>
  <si>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</si>
  <si>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</si>
  <si>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노사협력 및 상생 방안 논의</t>
    <phoneticPr fontId="2" type="noConversion"/>
  </si>
  <si>
    <t>원장 업무추진비 사용내역(2026)</t>
    <phoneticPr fontId="2" type="noConversion"/>
  </si>
  <si>
    <t>경영안전본부장 업무추진비 사용내역(2026)</t>
    <phoneticPr fontId="2" type="noConversion"/>
  </si>
  <si>
    <t>전시교육본부장 업무추진비 사용내역(2026)</t>
    <phoneticPr fontId="2" type="noConversion"/>
  </si>
  <si>
    <t>유관기관 경조사비 내역(2026)</t>
    <phoneticPr fontId="2" type="noConversion"/>
  </si>
  <si>
    <t>유관기관(건국대학교) 경조사에 따른 화환 구매</t>
    <phoneticPr fontId="2" type="noConversion"/>
  </si>
  <si>
    <t>현안사항 업무 논의</t>
    <phoneticPr fontId="2" type="noConversion"/>
  </si>
  <si>
    <t>사업전략팀 직원 격려</t>
    <phoneticPr fontId="2" type="noConversion"/>
  </si>
  <si>
    <t>연구 논의 및 협의</t>
    <phoneticPr fontId="2" type="noConversion"/>
  </si>
  <si>
    <t>현안 사항 논의</t>
    <phoneticPr fontId="2" type="noConversion"/>
  </si>
  <si>
    <t>063-471-1911</t>
    <phoneticPr fontId="2" type="noConversion"/>
  </si>
  <si>
    <t>사월(전북 군산시)</t>
    <phoneticPr fontId="2" type="noConversion"/>
  </si>
  <si>
    <t>063-452-9888</t>
    <phoneticPr fontId="2" type="noConversion"/>
  </si>
  <si>
    <t>맥도날드 군산조촌점(전북 군산시)</t>
    <phoneticPr fontId="2" type="noConversion"/>
  </si>
  <si>
    <t>서브웨이(전북 군산시)</t>
    <phoneticPr fontId="2" type="noConversion"/>
  </si>
  <si>
    <t>생태기후연구본부장 업무추진비 사용내역(2026)</t>
    <phoneticPr fontId="2" type="noConversion"/>
  </si>
  <si>
    <t>조사평가연구본부장 업무추진비 사용내역(2026)</t>
    <phoneticPr fontId="2" type="noConversion"/>
  </si>
  <si>
    <t>카드3회</t>
    <phoneticPr fontId="2" type="noConversion"/>
  </si>
  <si>
    <t>조사평가연구본부장</t>
    <phoneticPr fontId="2" type="noConversion"/>
  </si>
  <si>
    <t>2025년 경영실적보고서 집중작성 격려방문</t>
    <phoneticPr fontId="2" type="noConversion"/>
  </si>
  <si>
    <t>호두당(전북 무주군)</t>
    <phoneticPr fontId="2" type="noConversion"/>
  </si>
  <si>
    <t>063-322-1205</t>
    <phoneticPr fontId="2" type="noConversion"/>
  </si>
  <si>
    <t>조사평가연구본부 업무보고 회의</t>
    <phoneticPr fontId="2" type="noConversion"/>
  </si>
  <si>
    <t>부경한우정육식당(충남 서천군)</t>
    <phoneticPr fontId="2" type="noConversion"/>
  </si>
  <si>
    <t>041-956-9114</t>
    <phoneticPr fontId="2" type="noConversion"/>
  </si>
  <si>
    <t>조사평가연구본부 성과 공유회</t>
    <phoneticPr fontId="2" type="noConversion"/>
  </si>
  <si>
    <t>엔마트(전북 군산시)</t>
    <phoneticPr fontId="2" type="noConversion"/>
  </si>
  <si>
    <t>063-442-8273</t>
    <phoneticPr fontId="2" type="noConversion"/>
  </si>
  <si>
    <t>전시교육본부장</t>
    <phoneticPr fontId="2" type="noConversion"/>
  </si>
  <si>
    <t>잇쏘프레시(전북 무주군)</t>
    <phoneticPr fontId="2" type="noConversion"/>
  </si>
  <si>
    <t>010-9876-0032</t>
    <phoneticPr fontId="2" type="noConversion"/>
  </si>
  <si>
    <t>전주지방환경청 업무협의</t>
    <phoneticPr fontId="2" type="noConversion"/>
  </si>
  <si>
    <t>여믐(전북 완주군)</t>
    <phoneticPr fontId="2" type="noConversion"/>
  </si>
  <si>
    <t>0507-1354-3382</t>
    <phoneticPr fontId="2" type="noConversion"/>
  </si>
  <si>
    <t>경영안전본부장</t>
    <phoneticPr fontId="2" type="noConversion"/>
  </si>
  <si>
    <t>잇쏘프레시 무주점(전북 무주군)</t>
    <phoneticPr fontId="2" type="noConversion"/>
  </si>
  <si>
    <t>063-324-1116</t>
    <phoneticPr fontId="2" type="noConversion"/>
  </si>
  <si>
    <t>신성장사업(TF) 현안사항 논의</t>
    <phoneticPr fontId="2" type="noConversion"/>
  </si>
  <si>
    <t>굴림샤브&amp;콩국수 어린이대공원점(서울 광진구)</t>
    <phoneticPr fontId="2" type="noConversion"/>
  </si>
  <si>
    <t>010-2592-2770</t>
    <phoneticPr fontId="2" type="noConversion"/>
  </si>
  <si>
    <t>기관장 경영계약 이행실적보고서 집중작성 격려방문</t>
    <phoneticPr fontId="2" type="noConversion"/>
  </si>
  <si>
    <t>사회적협동조합군산(전북 군산시)</t>
    <phoneticPr fontId="2" type="noConversion"/>
  </si>
  <si>
    <t>063-465-5822)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</si>
  <si>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</si>
  <si>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</si>
  <si>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063-471-8845)</t>
    <phoneticPr fontId="2" type="noConversion"/>
  </si>
  <si>
    <t>카드 4회</t>
    <phoneticPr fontId="2" type="noConversion"/>
  </si>
  <si>
    <t>생태기후연구본부장</t>
    <phoneticPr fontId="2" type="noConversion"/>
  </si>
  <si>
    <t>도약센터카페(전북 무주군)</t>
    <phoneticPr fontId="2" type="noConversion"/>
  </si>
  <si>
    <t>063-320-0114</t>
    <phoneticPr fontId="2" type="noConversion"/>
  </si>
  <si>
    <t>습지센터 업무 논의 및 직원 격려</t>
    <phoneticPr fontId="2" type="noConversion"/>
  </si>
  <si>
    <t>대동육지도(대구 달성군)</t>
    <phoneticPr fontId="2" type="noConversion"/>
  </si>
  <si>
    <t>053-615-3292</t>
    <phoneticPr fontId="2" type="noConversion"/>
  </si>
  <si>
    <t>생태기후연구본부 1월 월간회의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</si>
  <si>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</si>
  <si>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</si>
  <si>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 3회</t>
    <phoneticPr fontId="2" type="noConversion"/>
  </si>
  <si>
    <t>업무 협의</t>
    <phoneticPr fontId="2" type="noConversion"/>
  </si>
  <si>
    <t>생태기후연구본부 실장 간담회</t>
    <phoneticPr fontId="2" type="noConversion"/>
  </si>
  <si>
    <t>현안사항 논의 및 업무협의</t>
    <phoneticPr fontId="2" type="noConversion"/>
  </si>
  <si>
    <t>유관기관 설 명절맞이 선물 구매</t>
    <phoneticPr fontId="2" type="noConversion"/>
  </si>
  <si>
    <t>거궁 일산점(경기도 고양시)</t>
    <phoneticPr fontId="2" type="noConversion"/>
  </si>
  <si>
    <t>031-921-4007</t>
    <phoneticPr fontId="2" type="noConversion"/>
  </si>
  <si>
    <t>수라원(충남 서천군)</t>
    <phoneticPr fontId="2" type="noConversion"/>
  </si>
  <si>
    <t>041-956-6250</t>
    <phoneticPr fontId="2" type="noConversion"/>
  </si>
  <si>
    <t>몽리향(충남 서천군)</t>
    <phoneticPr fontId="2" type="noConversion"/>
  </si>
  <si>
    <t>041-956-2828</t>
    <phoneticPr fontId="2" type="noConversion"/>
  </si>
  <si>
    <t>서천군수산업협동조합(충남 서천군)</t>
    <phoneticPr fontId="2" type="noConversion"/>
  </si>
  <si>
    <t>041-956-6834</t>
    <phoneticPr fontId="2" type="noConversion"/>
  </si>
  <si>
    <t>카드5회</t>
    <phoneticPr fontId="2" type="noConversion"/>
  </si>
  <si>
    <t>유관기관(한국생태학회) 경조사에 따른 화환 구매</t>
    <phoneticPr fontId="2" type="noConversion"/>
  </si>
  <si>
    <t>유관기관(기후부) 경조사에 따른 화환 구매</t>
    <phoneticPr fontId="2" type="noConversion"/>
  </si>
  <si>
    <t>유관기관(기획예산처) 경조사에 따른 화환 구매</t>
    <phoneticPr fontId="2" type="noConversion"/>
  </si>
  <si>
    <t>경영안전본부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</si>
  <si>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</si>
  <si>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</si>
  <si>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하쿠나마타타(충남 서천군)</t>
    <phoneticPr fontId="2" type="noConversion"/>
  </si>
  <si>
    <t>010-4316-3505</t>
    <phoneticPr fontId="2" type="noConversion"/>
  </si>
  <si>
    <t>국립해양생물자원관 업무협의</t>
    <phoneticPr fontId="2" type="noConversion"/>
  </si>
  <si>
    <t>기획예산부 직원 격려</t>
    <phoneticPr fontId="2" type="noConversion"/>
  </si>
  <si>
    <t>서천그래비티 브런치카페(충남 서천군)</t>
    <phoneticPr fontId="2" type="noConversion"/>
  </si>
  <si>
    <t>010-8382-9490</t>
    <phoneticPr fontId="2" type="noConversion"/>
  </si>
  <si>
    <t>생태기후연구본부 2월 주간회의</t>
    <phoneticPr fontId="2" type="noConversion"/>
  </si>
  <si>
    <t>생태기후연구본부 2월 월간회의</t>
    <phoneticPr fontId="2" type="noConversion"/>
  </si>
  <si>
    <t>국립생태원 푸드코트(충남 서천군)</t>
    <phoneticPr fontId="2" type="noConversion"/>
  </si>
  <si>
    <t>063-278-9503</t>
    <phoneticPr fontId="2" type="noConversion"/>
  </si>
  <si>
    <t>국립생태원 카페(충남 서천군)</t>
    <phoneticPr fontId="2" type="noConversion"/>
  </si>
  <si>
    <t>02-3400-7500</t>
    <phoneticPr fontId="2" type="noConversion"/>
  </si>
  <si>
    <t>조사평가연구본부 주간회의</t>
    <phoneticPr fontId="2" type="noConversion"/>
  </si>
  <si>
    <t>041-951-3778</t>
    <phoneticPr fontId="2" type="noConversion"/>
  </si>
  <si>
    <t>카드1회</t>
    <phoneticPr fontId="2" type="noConversion"/>
  </si>
  <si>
    <t>카드4회</t>
    <phoneticPr fontId="2" type="noConversion"/>
  </si>
  <si>
    <t>내역없음</t>
  </si>
  <si>
    <t>카드0회</t>
    <phoneticPr fontId="2" type="noConversion"/>
  </si>
  <si>
    <t>멸종위기종복원센터장 업무추진비 사용내역(2026)</t>
    <phoneticPr fontId="2" type="noConversion"/>
  </si>
  <si>
    <t>멸종위기종복원센터장</t>
    <phoneticPr fontId="2" type="noConversion"/>
  </si>
  <si>
    <t>크리스피크림(대전)</t>
    <phoneticPr fontId="2" type="noConversion"/>
  </si>
  <si>
    <t>042-488-4381</t>
    <phoneticPr fontId="2" type="noConversion"/>
  </si>
  <si>
    <t>주왕산 국립공원관리공단 업무협의</t>
    <phoneticPr fontId="2" type="noConversion"/>
  </si>
  <si>
    <t>장원가든(경북 영양군)</t>
    <phoneticPr fontId="2" type="noConversion"/>
  </si>
  <si>
    <t>054-683-1114</t>
    <phoneticPr fontId="2" type="noConversion"/>
  </si>
  <si>
    <t>영양군 꽃차 사회적협동조합(경북 영양군)</t>
    <phoneticPr fontId="2" type="noConversion"/>
  </si>
  <si>
    <t>054-682-0230</t>
    <phoneticPr fontId="2" type="noConversion"/>
  </si>
  <si>
    <t>사계절샘터(경북 영양군)</t>
    <phoneticPr fontId="2" type="noConversion"/>
  </si>
  <si>
    <t>054-683-0683</t>
    <phoneticPr fontId="2" type="noConversion"/>
  </si>
  <si>
    <t>큰집(강원 속초시)</t>
    <phoneticPr fontId="2" type="noConversion"/>
  </si>
  <si>
    <t>033-632-2177</t>
    <phoneticPr fontId="2" type="noConversion"/>
  </si>
  <si>
    <t>ASF 차단울타리 및 사향노루 등 멸종위기종 조사 연구 업무협의</t>
    <phoneticPr fontId="2" type="noConversion"/>
  </si>
  <si>
    <t xml:space="preserve"> 경영평가대응TF팀 직원 격려</t>
    <phoneticPr fontId="2" type="noConversion"/>
  </si>
  <si>
    <t>본부장 주관 성과점검회의 논의</t>
    <phoneticPr fontId="2" type="noConversion"/>
  </si>
  <si>
    <t>유관기관 업무 협의</t>
    <phoneticPr fontId="2" type="noConversion"/>
  </si>
  <si>
    <t>현안 업무 논의</t>
    <phoneticPr fontId="2" type="noConversion"/>
  </si>
  <si>
    <t>경영평가 직원 격려</t>
    <phoneticPr fontId="2" type="noConversion"/>
  </si>
  <si>
    <t>해강횟집(충남 서천군)</t>
    <phoneticPr fontId="2" type="noConversion"/>
  </si>
  <si>
    <t>041-956-8885</t>
    <phoneticPr fontId="2" type="noConversion"/>
  </si>
  <si>
    <t>로쏘커피(서울 서초구)</t>
    <phoneticPr fontId="2" type="noConversion"/>
  </si>
  <si>
    <t>02-6300-8808</t>
    <phoneticPr fontId="2" type="noConversion"/>
  </si>
  <si>
    <t>헬스탑 동군산 약국(전북 군산시)</t>
    <phoneticPr fontId="2" type="noConversion"/>
  </si>
  <si>
    <t>063-443-7700</t>
    <phoneticPr fontId="2" type="noConversion"/>
  </si>
  <si>
    <t>안동서문찜닭(경북 안동시)</t>
    <phoneticPr fontId="2" type="noConversion"/>
  </si>
  <si>
    <t>054-857-0092</t>
    <phoneticPr fontId="2" type="noConversion"/>
  </si>
  <si>
    <t>스타벅스(서울 광진구)</t>
    <phoneticPr fontId="2" type="noConversion"/>
  </si>
  <si>
    <t>1522-3232</t>
    <phoneticPr fontId="2" type="noConversion"/>
  </si>
  <si>
    <t>식목행사 및 업무 논의</t>
    <phoneticPr fontId="2" type="noConversion"/>
  </si>
  <si>
    <t>국가대표 해물칼국수</t>
    <phoneticPr fontId="2" type="noConversion"/>
  </si>
  <si>
    <t>조사평가연구본부 수요세미나 개최</t>
    <phoneticPr fontId="2" type="noConversion"/>
  </si>
  <si>
    <t>조류모니터링 현장시찰 및 직원 격려</t>
    <phoneticPr fontId="2" type="noConversion"/>
  </si>
  <si>
    <t>지산밥상(전남 영광군)</t>
    <phoneticPr fontId="2" type="noConversion"/>
  </si>
  <si>
    <t>061-352-6242</t>
    <phoneticPr fontId="2" type="noConversion"/>
  </si>
  <si>
    <t>조사평가연구본부 3월 월간회의</t>
    <phoneticPr fontId="2" type="noConversion"/>
  </si>
  <si>
    <t>국립생태원-경기연구원 공동세미나 개최</t>
    <phoneticPr fontId="2" type="noConversion"/>
  </si>
  <si>
    <t>㈜이성당(전북 군산시)</t>
    <phoneticPr fontId="2" type="noConversion"/>
  </si>
  <si>
    <t>063-445-2772</t>
    <phoneticPr fontId="2" type="noConversion"/>
  </si>
  <si>
    <t>출판심의위원회 (정기)회의 개최</t>
  </si>
  <si>
    <t>㈜양지이엠알/기와(서울 용산구)</t>
    <phoneticPr fontId="2" type="noConversion"/>
  </si>
  <si>
    <t>02-710-7777</t>
    <phoneticPr fontId="2" type="noConversion"/>
  </si>
  <si>
    <t>홍보부 직원 격려</t>
    <phoneticPr fontId="2" type="noConversion"/>
  </si>
  <si>
    <t>기획예산부(에코플랫폼 서울) 현안사항 논의</t>
    <phoneticPr fontId="2" type="noConversion"/>
  </si>
  <si>
    <t>폴 바셋 여의도 국회대로점(서울 영등포구)</t>
    <phoneticPr fontId="2" type="noConversion"/>
  </si>
  <si>
    <t>02-3775-2130</t>
    <phoneticPr fontId="2" type="noConversion"/>
  </si>
  <si>
    <t>스위트인디아(전북군산시)</t>
    <phoneticPr fontId="2" type="noConversion"/>
  </si>
  <si>
    <t>063-445-8522</t>
    <phoneticPr fontId="2" type="noConversion"/>
  </si>
  <si>
    <t>먹빵이하우스(전북 군산시)</t>
    <phoneticPr fontId="2" type="noConversion"/>
  </si>
  <si>
    <t>063-461-1908</t>
    <phoneticPr fontId="2" type="noConversion"/>
  </si>
  <si>
    <t>파라디소90(전북 군산시)</t>
    <phoneticPr fontId="2" type="noConversion"/>
  </si>
  <si>
    <t>063-450-4540</t>
    <phoneticPr fontId="2" type="noConversion"/>
  </si>
  <si>
    <t>경영평가 자문</t>
    <phoneticPr fontId="2" type="noConversion"/>
  </si>
  <si>
    <t>기와 용산점(서울 용산구)</t>
    <phoneticPr fontId="2" type="noConversion"/>
  </si>
  <si>
    <t>임원 간담회</t>
    <phoneticPr fontId="2" type="noConversion"/>
  </si>
  <si>
    <t>카드 7회</t>
    <phoneticPr fontId="2" type="noConversion"/>
  </si>
  <si>
    <t>생태기후연구본부 3월 월간회의</t>
    <phoneticPr fontId="2" type="noConversion"/>
  </si>
  <si>
    <t>소담숯불갈비(충남 서천군)</t>
    <phoneticPr fontId="2" type="noConversion"/>
  </si>
  <si>
    <t>041-951-7272</t>
    <phoneticPr fontId="2" type="noConversion"/>
  </si>
  <si>
    <t>동서천농협파머스마켓(충남 서천군)</t>
    <phoneticPr fontId="2" type="noConversion"/>
  </si>
  <si>
    <t>041-956-8982</t>
    <phoneticPr fontId="2" type="noConversion"/>
  </si>
  <si>
    <t>카드 2회</t>
    <phoneticPr fontId="2" type="noConversion"/>
  </si>
  <si>
    <t>멸종위기종 복원 관련 협력 및 연구 자문 간담회</t>
    <phoneticPr fontId="2" type="noConversion"/>
  </si>
  <si>
    <t>대림식당(경북 영양군)</t>
    <phoneticPr fontId="2" type="noConversion"/>
  </si>
  <si>
    <t>054-683-1277</t>
    <phoneticPr fontId="2" type="noConversion"/>
  </si>
  <si>
    <t xml:space="preserve">2026년 제주도 생물다양성 보전협의체 </t>
    <phoneticPr fontId="2" type="noConversion"/>
  </si>
  <si>
    <t>미소정(제주시)</t>
    <phoneticPr fontId="2" type="noConversion"/>
  </si>
  <si>
    <t>064-782-3505</t>
    <phoneticPr fontId="2" type="noConversion"/>
  </si>
  <si>
    <t>내부직원 간 업무협의 및 소통강화와 직원 격려</t>
    <phoneticPr fontId="2" type="noConversion"/>
  </si>
  <si>
    <t>기후에너지환경부 워크숍 물품 구매</t>
    <phoneticPr fontId="2" type="noConversion"/>
  </si>
  <si>
    <t>25년 기관장경영계약 이행실적 집중작성 워크숍 직원 격려</t>
    <phoneticPr fontId="2" type="noConversion"/>
  </si>
  <si>
    <t>나무심기 행사 및 업무 협의</t>
    <phoneticPr fontId="2" type="noConversion"/>
  </si>
  <si>
    <t>현안 사항 논의 및 직원 격려</t>
    <phoneticPr fontId="2" type="noConversion"/>
  </si>
  <si>
    <t>장항역왕갈비탕(충남 서천군)</t>
    <phoneticPr fontId="2" type="noConversion"/>
  </si>
  <si>
    <t>041-957-9989</t>
    <phoneticPr fontId="2" type="noConversion"/>
  </si>
  <si>
    <t>홍보 및 업무 협의</t>
    <phoneticPr fontId="2" type="noConversion"/>
  </si>
  <si>
    <t>업무협력 방안 논의</t>
    <phoneticPr fontId="2" type="noConversion"/>
  </si>
  <si>
    <t>군산복집(전북 군산시)</t>
    <phoneticPr fontId="2" type="noConversion"/>
  </si>
  <si>
    <t>053-446-0118</t>
    <phoneticPr fontId="2" type="noConversion"/>
  </si>
  <si>
    <t>국가생물다양성기관연합 개최 등 현안 논의</t>
    <phoneticPr fontId="2" type="noConversion"/>
  </si>
  <si>
    <t>카드6회</t>
    <phoneticPr fontId="2" type="noConversion"/>
  </si>
  <si>
    <t>㈜이마트(서울 성동구)</t>
    <phoneticPr fontId="2" type="noConversion"/>
  </si>
  <si>
    <t>02-380-5678</t>
    <phoneticPr fontId="2" type="noConversion"/>
  </si>
  <si>
    <t>유관기관(기후에너지환경부) 경조사에 따른 화환 구매</t>
    <phoneticPr fontId="2" type="noConversion"/>
  </si>
  <si>
    <t>유관기관(한국환경산업기술원) 경조사에 따른 화환 구매</t>
    <phoneticPr fontId="2" type="noConversion"/>
  </si>
  <si>
    <t>063-471-8845</t>
    <phoneticPr fontId="2" type="noConversion"/>
  </si>
  <si>
    <t>마당족발(서울 광진구)</t>
    <phoneticPr fontId="2" type="noConversion"/>
  </si>
  <si>
    <t>02-468-3030</t>
    <phoneticPr fontId="2" type="noConversion"/>
  </si>
  <si>
    <t>한국기후변화학회와의 업무협의</t>
    <phoneticPr fontId="2" type="noConversion"/>
  </si>
  <si>
    <t>기벌포횟집(충남 서천군)</t>
    <phoneticPr fontId="2" type="noConversion"/>
  </si>
  <si>
    <t>041-956-8883</t>
    <phoneticPr fontId="2" type="noConversion"/>
  </si>
  <si>
    <t>생태기후연구본부 4월 월간회의</t>
    <phoneticPr fontId="2" type="noConversion"/>
  </si>
  <si>
    <t>해물짬뽕용궁(전북 군산시)</t>
    <phoneticPr fontId="2" type="noConversion"/>
  </si>
  <si>
    <t>063-466-9090</t>
    <phoneticPr fontId="2" type="noConversion"/>
  </si>
  <si>
    <t>경영평가 TF 보고서 작성 직원 격려</t>
    <phoneticPr fontId="2" type="noConversion"/>
  </si>
  <si>
    <t>사랑채(경북 영양군)</t>
    <phoneticPr fontId="2" type="noConversion"/>
  </si>
  <si>
    <t>054-682-3010</t>
    <phoneticPr fontId="2" type="noConversion"/>
  </si>
  <si>
    <t>조사평가연구본부 4월 월간회의</t>
    <phoneticPr fontId="2" type="noConversion"/>
  </si>
  <si>
    <t>마로네하우스(충남 서천군)</t>
    <phoneticPr fontId="2" type="noConversion"/>
  </si>
  <si>
    <t>041-956-5005</t>
    <phoneticPr fontId="2" type="noConversion"/>
  </si>
  <si>
    <t>조사평가연구본부 수요세미나</t>
    <phoneticPr fontId="2" type="noConversion"/>
  </si>
  <si>
    <t>자연환경 공동조사 직원 격려</t>
    <phoneticPr fontId="2" type="noConversion"/>
  </si>
  <si>
    <t>인생냉면(세종 금남면)</t>
    <phoneticPr fontId="2" type="noConversion"/>
  </si>
  <si>
    <t>044-863-8809</t>
  </si>
  <si>
    <t>빽다방(세종 금남면)</t>
    <phoneticPr fontId="2" type="noConversion"/>
  </si>
  <si>
    <t>0507-1393-2729</t>
    <phoneticPr fontId="2" type="noConversion"/>
  </si>
  <si>
    <t>경영평가대응TF팀 직원 격려</t>
    <phoneticPr fontId="2" type="noConversion"/>
  </si>
  <si>
    <t>포세이돈(전북 군산시)</t>
    <phoneticPr fontId="2" type="noConversion"/>
  </si>
  <si>
    <t>063-461-7171</t>
    <phoneticPr fontId="2" type="noConversion"/>
  </si>
  <si>
    <t>태안국제원예치유박람회 정원 조성 및 부스운영 직원 격려</t>
    <phoneticPr fontId="2" type="noConversion"/>
  </si>
  <si>
    <t>승진수산횟집(충남 태안군)</t>
    <phoneticPr fontId="2" type="noConversion"/>
  </si>
  <si>
    <t>041-673-3378</t>
    <phoneticPr fontId="2" type="noConversion"/>
  </si>
  <si>
    <t>기후에너지환경부 업무협의</t>
    <phoneticPr fontId="2" type="noConversion"/>
  </si>
  <si>
    <t>윤가 한웃국(세종 절재로)</t>
    <phoneticPr fontId="2" type="noConversion"/>
  </si>
  <si>
    <t>070-4006-8901</t>
    <phoneticPr fontId="2" type="noConversion"/>
  </si>
  <si>
    <t>유관기관(한국환경연구원) 경조사에 따른 화환 구매</t>
    <phoneticPr fontId="2" type="noConversion"/>
  </si>
  <si>
    <t>유관기관(국토교통부) 경조사에 따른 화환 구매</t>
    <phoneticPr fontId="2" type="noConversion"/>
  </si>
  <si>
    <t>내역없음</t>
    <phoneticPr fontId="2" type="noConversion"/>
  </si>
  <si>
    <t>경남식당(충남 서천군)</t>
    <phoneticPr fontId="2" type="noConversion"/>
  </si>
  <si>
    <t>041-956-1219</t>
    <phoneticPr fontId="2" type="noConversion"/>
  </si>
  <si>
    <t>국립생태원 노동조합 현안사항 논의</t>
    <phoneticPr fontId="2" type="noConversion"/>
  </si>
  <si>
    <t>조사평가연구본부 5월 월간회의</t>
    <phoneticPr fontId="2" type="noConversion"/>
  </si>
  <si>
    <t>시설관리부 직원 격려</t>
    <phoneticPr fontId="2" type="noConversion"/>
  </si>
  <si>
    <t>미씨족발(충남 서천군)</t>
    <phoneticPr fontId="2" type="noConversion"/>
  </si>
  <si>
    <t>041-956-1350</t>
    <phoneticPr fontId="2" type="noConversion"/>
  </si>
  <si>
    <t>왈로우커피(충남 서천군)</t>
    <phoneticPr fontId="2" type="noConversion"/>
  </si>
  <si>
    <t>0507-1356-0341</t>
    <phoneticPr fontId="2" type="noConversion"/>
  </si>
  <si>
    <t>지속가능안전실 직원 격려</t>
    <phoneticPr fontId="2" type="noConversion"/>
  </si>
  <si>
    <t>나교리막국수(충남 서천군)</t>
    <phoneticPr fontId="2" type="noConversion"/>
  </si>
  <si>
    <t>041-953-4567</t>
    <phoneticPr fontId="2" type="noConversion"/>
  </si>
  <si>
    <t>카드 5회</t>
    <phoneticPr fontId="2" type="noConversion"/>
  </si>
  <si>
    <t>생태기후연구본부 5월 월간회의</t>
    <phoneticPr fontId="2" type="noConversion"/>
  </si>
  <si>
    <t>양산 원동습지 시민과학연구 상반기 워크숍 및 KT 생물다양성의 날 행사 운영</t>
    <phoneticPr fontId="2" type="noConversion"/>
  </si>
  <si>
    <t>범가숯불갈비(경남 양산시)</t>
    <phoneticPr fontId="2" type="noConversion"/>
  </si>
  <si>
    <t>055-386-3546</t>
    <phoneticPr fontId="2" type="noConversion"/>
  </si>
  <si>
    <t>직원 격려(홍보부)</t>
    <phoneticPr fontId="2" type="noConversion"/>
  </si>
  <si>
    <t>직원 격려(동물복지부)</t>
    <phoneticPr fontId="2" type="noConversion"/>
  </si>
  <si>
    <t>카드26회</t>
    <phoneticPr fontId="2" type="noConversion"/>
  </si>
  <si>
    <t>유관기관(비상임이사) 경조사에 따른 화환 구매</t>
    <phoneticPr fontId="2" type="noConversion"/>
  </si>
  <si>
    <t>유관기관(충북대) 경조사에 따른 화환 구매</t>
    <phoneticPr fontId="2" type="noConversion"/>
  </si>
  <si>
    <t>유관기관(서천경찰서장) 경조사에 따른 화환 구매</t>
    <phoneticPr fontId="2" type="noConversion"/>
  </si>
  <si>
    <t>유관기관(한국에너지정보문화재단) 경조사에 따른 화환 구매</t>
    <phoneticPr fontId="2" type="noConversion"/>
  </si>
  <si>
    <t>황금코다리(충남 서천군)</t>
    <phoneticPr fontId="2" type="noConversion"/>
  </si>
  <si>
    <t>041-956-1007</t>
    <phoneticPr fontId="2" type="noConversion"/>
  </si>
  <si>
    <t>인천공항세관 협업검사센터 업무협의</t>
    <phoneticPr fontId="2" type="noConversion"/>
  </si>
  <si>
    <t>탐라담(인천 중구)</t>
    <phoneticPr fontId="2" type="noConversion"/>
  </si>
  <si>
    <t>032-746-2225</t>
    <phoneticPr fontId="2" type="noConversion"/>
  </si>
  <si>
    <t>조사평가연구본부 6월 월간회의</t>
    <phoneticPr fontId="2" type="noConversion"/>
  </si>
  <si>
    <t>유씨네본가누룽지삼계탕(충남 서천군)</t>
    <phoneticPr fontId="2" type="noConversion"/>
  </si>
  <si>
    <t>041-951-5599</t>
    <phoneticPr fontId="2" type="noConversion"/>
  </si>
  <si>
    <t>카드18회</t>
    <phoneticPr fontId="2" type="noConversion"/>
  </si>
  <si>
    <t>2026 서울국제도서전 부스 운영 직원 격려</t>
    <phoneticPr fontId="2" type="noConversion"/>
  </si>
  <si>
    <t>일품돼지국밥(서울 강남구)</t>
    <phoneticPr fontId="2" type="noConversion"/>
  </si>
  <si>
    <t>02-567-1898</t>
    <phoneticPr fontId="2" type="noConversion"/>
  </si>
  <si>
    <t>기기커피(서울 강남구)</t>
    <phoneticPr fontId="2" type="noConversion"/>
  </si>
  <si>
    <t>0507-1440-1881</t>
    <phoneticPr fontId="2" type="noConversion"/>
  </si>
  <si>
    <t>기획예산부 현안사항 논의</t>
    <phoneticPr fontId="2" type="noConversion"/>
  </si>
  <si>
    <t>재정운용부 현안사항 논의</t>
    <phoneticPr fontId="2" type="noConversion"/>
  </si>
  <si>
    <t>성과관리부 현안사항 논의</t>
    <phoneticPr fontId="2" type="noConversion"/>
  </si>
  <si>
    <t>국립생태원-가나안근로복지관 업무협약</t>
    <phoneticPr fontId="2" type="noConversion"/>
  </si>
  <si>
    <t>곡하노이 베트남 정통 레스토랑(경기 성남시)</t>
    <phoneticPr fontId="2" type="noConversion"/>
  </si>
  <si>
    <t>031-708-6628</t>
    <phoneticPr fontId="2" type="noConversion"/>
  </si>
  <si>
    <t>재난안전 지진포럼 참석 및 안전사항 논의</t>
    <phoneticPr fontId="2" type="noConversion"/>
  </si>
  <si>
    <t>㈜블루훗시스 아울 용산점(서울 용산구)</t>
    <phoneticPr fontId="2" type="noConversion"/>
  </si>
  <si>
    <t>02-2012-1616</t>
    <phoneticPr fontId="2" type="noConversion"/>
  </si>
  <si>
    <t>아프리카커피(충남 서천군)</t>
    <phoneticPr fontId="2" type="noConversion"/>
  </si>
  <si>
    <t>041-956-8098</t>
    <phoneticPr fontId="2" type="noConversion"/>
  </si>
  <si>
    <t>연구관리팀TF 현안사항 논의</t>
    <phoneticPr fontId="2" type="noConversion"/>
  </si>
  <si>
    <t>커피니 군산영화점(전북 군산시)</t>
    <phoneticPr fontId="2" type="noConversion"/>
  </si>
  <si>
    <t>010-9391-9794</t>
    <phoneticPr fontId="2" type="noConversion"/>
  </si>
  <si>
    <t>서울국제도서전 참석 직원 격려</t>
    <phoneticPr fontId="2" type="noConversion"/>
  </si>
  <si>
    <t>스타필드 소울마켓베이커리(서울 강남구)</t>
    <phoneticPr fontId="2" type="noConversion"/>
  </si>
  <si>
    <t>02-6002-3560</t>
    <phoneticPr fontId="2" type="noConversion"/>
  </si>
  <si>
    <t>CPK 코엑스점(서울 강남구)</t>
    <phoneticPr fontId="2" type="noConversion"/>
  </si>
  <si>
    <t>02-551-6500</t>
    <phoneticPr fontId="2" type="noConversion"/>
  </si>
  <si>
    <t>코엑스몰점(폴 바셋)(서울 강남구)</t>
    <phoneticPr fontId="2" type="noConversion"/>
  </si>
  <si>
    <t>02-3454-0349</t>
    <phoneticPr fontId="2" type="noConversion"/>
  </si>
  <si>
    <t>스타필드 금복당(서울 강남구)</t>
    <phoneticPr fontId="2" type="noConversion"/>
  </si>
  <si>
    <t>02-552-5540</t>
    <phoneticPr fontId="2" type="noConversion"/>
  </si>
  <si>
    <t>총무노무부 현안사항 논의</t>
    <phoneticPr fontId="2" type="noConversion"/>
  </si>
  <si>
    <t>카드 16회</t>
    <phoneticPr fontId="2" type="noConversion"/>
  </si>
  <si>
    <t>카드 39회</t>
    <phoneticPr fontId="2" type="noConversion"/>
  </si>
  <si>
    <t>생태기후연구본부 본부회의 개최</t>
    <phoneticPr fontId="2" type="noConversion"/>
  </si>
  <si>
    <t>전시기획 운영 현안 논의를 위한 업무협의</t>
    <phoneticPr fontId="2" type="noConversion"/>
  </si>
  <si>
    <t>놀이터(경북 영양군)</t>
    <phoneticPr fontId="2" type="noConversion"/>
  </si>
  <si>
    <t>054-682-3255</t>
    <phoneticPr fontId="2" type="noConversion"/>
  </si>
  <si>
    <t>카드10회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</si>
</sst>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right" vertical="center" shrinkToFit="1"/>
    </xf>
    <xf numFmtId="0" fontId="7" fillId="0" borderId="10" xfId="0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14" fontId="7" fillId="0" borderId="41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8" t="s">
        <v>1</v>
      </c>
      <c r="C1" s="268"/>
      <c r="D1" s="268"/>
      <c r="E1" s="268"/>
      <c r="F1" s="268"/>
      <c r="G1" s="268"/>
      <c r="H1" s="268"/>
      <c r="I1" s="268"/>
    </row>
    <row r="2" spans="1:9" ht="16.5" customHeight="1" thickBot="1" x14ac:dyDescent="0.35">
      <c r="B2" s="269"/>
      <c r="C2" s="269"/>
      <c r="D2" s="269"/>
      <c r="E2" s="269"/>
      <c r="F2" s="269"/>
      <c r="G2" s="269"/>
      <c r="H2" s="269"/>
      <c r="I2" s="269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6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 x14ac:dyDescent="0.3">
      <c r="A6" s="266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 x14ac:dyDescent="0.3">
      <c r="A7" s="266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 x14ac:dyDescent="0.3">
      <c r="A8" s="266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 x14ac:dyDescent="0.3">
      <c r="A9" s="266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 x14ac:dyDescent="0.3">
      <c r="A10" s="266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 x14ac:dyDescent="0.3">
      <c r="A11" s="266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 x14ac:dyDescent="0.3">
      <c r="A12" s="266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 x14ac:dyDescent="0.3">
      <c r="A13" s="266"/>
      <c r="B13" s="258"/>
      <c r="C13" s="258"/>
      <c r="D13" s="258"/>
      <c r="E13" s="258"/>
      <c r="F13" s="258"/>
      <c r="G13" s="259">
        <f>COUNTA(G5:G12)</f>
        <v>8</v>
      </c>
      <c r="H13" s="260"/>
      <c r="I13" s="12">
        <f>SUM(I5:I12)</f>
        <v>571000</v>
      </c>
    </row>
    <row r="14" spans="1:9" s="8" customFormat="1" ht="16.5" customHeight="1" x14ac:dyDescent="0.3">
      <c r="A14" s="266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 x14ac:dyDescent="0.3">
      <c r="A15" s="267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 x14ac:dyDescent="0.3">
      <c r="A16" s="267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 x14ac:dyDescent="0.3">
      <c r="A17" s="267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 x14ac:dyDescent="0.3">
      <c r="A18" s="267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 x14ac:dyDescent="0.3">
      <c r="A19" s="267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 x14ac:dyDescent="0.3">
      <c r="A20" s="267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 x14ac:dyDescent="0.3">
      <c r="A21" s="266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 x14ac:dyDescent="0.3">
      <c r="A22" s="266"/>
      <c r="B22" s="263"/>
      <c r="C22" s="264"/>
      <c r="D22" s="264"/>
      <c r="E22" s="264"/>
      <c r="F22" s="265"/>
      <c r="G22" s="259">
        <f>COUNTA(G14:G21)</f>
        <v>8</v>
      </c>
      <c r="H22" s="260"/>
      <c r="I22" s="12">
        <f>SUM(I14:I21)</f>
        <v>1133370</v>
      </c>
    </row>
    <row r="23" spans="1:9" s="11" customFormat="1" ht="16.5" customHeight="1" x14ac:dyDescent="0.3">
      <c r="A23" s="266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 x14ac:dyDescent="0.3">
      <c r="A24" s="267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 x14ac:dyDescent="0.3">
      <c r="A25" s="267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 x14ac:dyDescent="0.3">
      <c r="A26" s="267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 x14ac:dyDescent="0.3">
      <c r="A27" s="267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 x14ac:dyDescent="0.3">
      <c r="A28" s="266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 x14ac:dyDescent="0.3">
      <c r="A29" s="266"/>
      <c r="B29" s="263"/>
      <c r="C29" s="264"/>
      <c r="D29" s="264"/>
      <c r="E29" s="264"/>
      <c r="F29" s="265"/>
      <c r="G29" s="259">
        <f>COUNTA(G23:G28)</f>
        <v>6</v>
      </c>
      <c r="H29" s="260"/>
      <c r="I29" s="12">
        <f>SUM(I23:I28)</f>
        <v>566000</v>
      </c>
    </row>
    <row r="30" spans="1:9" s="25" customFormat="1" ht="16.5" customHeight="1" x14ac:dyDescent="0.3">
      <c r="A30" s="266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 x14ac:dyDescent="0.3">
      <c r="A31" s="267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 x14ac:dyDescent="0.3">
      <c r="A32" s="267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 x14ac:dyDescent="0.3">
      <c r="A33" s="267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 x14ac:dyDescent="0.3">
      <c r="A34" s="267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 x14ac:dyDescent="0.3">
      <c r="A35" s="267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 x14ac:dyDescent="0.3">
      <c r="A36" s="266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 x14ac:dyDescent="0.3">
      <c r="A37" s="266"/>
      <c r="B37" s="263"/>
      <c r="C37" s="264"/>
      <c r="D37" s="264"/>
      <c r="E37" s="264"/>
      <c r="F37" s="265"/>
      <c r="G37" s="259">
        <f>COUNTA(G30:G36)</f>
        <v>7</v>
      </c>
      <c r="H37" s="260"/>
      <c r="I37" s="12">
        <f>SUM(I30:I36)</f>
        <v>1556000</v>
      </c>
    </row>
    <row r="38" spans="1:9" s="25" customFormat="1" ht="16.5" customHeight="1" x14ac:dyDescent="0.3">
      <c r="A38" s="266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 x14ac:dyDescent="0.3">
      <c r="A39" s="267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 x14ac:dyDescent="0.3">
      <c r="A40" s="267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 x14ac:dyDescent="0.3">
      <c r="A41" s="267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 x14ac:dyDescent="0.3">
      <c r="A42" s="267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 x14ac:dyDescent="0.3">
      <c r="A43" s="267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 x14ac:dyDescent="0.3">
      <c r="A44" s="267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 x14ac:dyDescent="0.3">
      <c r="A45" s="266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 x14ac:dyDescent="0.3">
      <c r="A46" s="266"/>
      <c r="B46" s="30"/>
      <c r="C46" s="31"/>
      <c r="D46" s="31"/>
      <c r="E46" s="31"/>
      <c r="F46" s="32"/>
      <c r="G46" s="259">
        <f>COUNTA(G38:G38,G45:G45)</f>
        <v>2</v>
      </c>
      <c r="H46" s="260"/>
      <c r="I46" s="12">
        <f>SUM(I38:I45)</f>
        <v>1616000</v>
      </c>
    </row>
    <row r="47" spans="1:9" s="25" customFormat="1" ht="16.5" customHeight="1" x14ac:dyDescent="0.3">
      <c r="A47" s="266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 x14ac:dyDescent="0.3">
      <c r="A48" s="266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 x14ac:dyDescent="0.3">
      <c r="A49" s="266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 x14ac:dyDescent="0.3">
      <c r="A50" s="266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 x14ac:dyDescent="0.3">
      <c r="A51" s="266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 x14ac:dyDescent="0.3">
      <c r="A52" s="266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 x14ac:dyDescent="0.3">
      <c r="A53" s="266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 x14ac:dyDescent="0.3">
      <c r="A54" s="266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 x14ac:dyDescent="0.3">
      <c r="A55" s="266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 x14ac:dyDescent="0.3">
      <c r="A56" s="266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 x14ac:dyDescent="0.3">
      <c r="A57" s="266"/>
      <c r="B57" s="42"/>
      <c r="C57" s="43"/>
      <c r="D57" s="43"/>
      <c r="E57" s="43"/>
      <c r="F57" s="44"/>
      <c r="G57" s="259">
        <f>COUNTA(G47:G56,#REF!)</f>
        <v>11</v>
      </c>
      <c r="H57" s="260"/>
      <c r="I57" s="12">
        <f>SUM(I47:I56)</f>
        <v>1718700</v>
      </c>
    </row>
    <row r="58" spans="1:9" s="25" customFormat="1" ht="16.5" customHeight="1" x14ac:dyDescent="0.3">
      <c r="A58" s="266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 x14ac:dyDescent="0.3">
      <c r="A59" s="266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 x14ac:dyDescent="0.3">
      <c r="A60" s="266"/>
      <c r="B60" s="42"/>
      <c r="C60" s="43"/>
      <c r="D60" s="43"/>
      <c r="E60" s="43"/>
      <c r="F60" s="44"/>
      <c r="G60" s="259">
        <f>COUNTA(G58:G58,G59:G59)</f>
        <v>0</v>
      </c>
      <c r="H60" s="260"/>
      <c r="I60" s="12">
        <f>SUM(I58:I59)</f>
        <v>0</v>
      </c>
    </row>
    <row r="61" spans="1:9" s="25" customFormat="1" ht="16.5" customHeight="1" x14ac:dyDescent="0.3">
      <c r="A61" s="266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 x14ac:dyDescent="0.3">
      <c r="A62" s="266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 x14ac:dyDescent="0.3">
      <c r="A63" s="266"/>
      <c r="B63" s="42"/>
      <c r="C63" s="43"/>
      <c r="D63" s="43"/>
      <c r="E63" s="43"/>
      <c r="F63" s="44"/>
      <c r="G63" s="259">
        <f>COUNTA(G61:G61,G62:G62)</f>
        <v>0</v>
      </c>
      <c r="H63" s="260"/>
      <c r="I63" s="12">
        <f>SUM(I61:I62)</f>
        <v>0</v>
      </c>
    </row>
    <row r="64" spans="1:9" s="25" customFormat="1" ht="16.5" customHeight="1" x14ac:dyDescent="0.3">
      <c r="A64" s="266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 x14ac:dyDescent="0.3">
      <c r="A65" s="266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 x14ac:dyDescent="0.3">
      <c r="A66" s="266"/>
      <c r="B66" s="42"/>
      <c r="C66" s="43"/>
      <c r="D66" s="43"/>
      <c r="E66" s="43"/>
      <c r="F66" s="44"/>
      <c r="G66" s="259">
        <f>COUNTA(G64:G64,G65:G65)</f>
        <v>0</v>
      </c>
      <c r="H66" s="260"/>
      <c r="I66" s="12">
        <f>SUM(I64:I65)</f>
        <v>0</v>
      </c>
    </row>
    <row r="67" spans="1:9" s="25" customFormat="1" ht="16.5" customHeight="1" x14ac:dyDescent="0.3">
      <c r="A67" s="266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 x14ac:dyDescent="0.3">
      <c r="A68" s="266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 x14ac:dyDescent="0.3">
      <c r="A69" s="266"/>
      <c r="B69" s="42"/>
      <c r="C69" s="43"/>
      <c r="D69" s="43"/>
      <c r="E69" s="43"/>
      <c r="F69" s="44"/>
      <c r="G69" s="259">
        <f>COUNTA(G67:G68)</f>
        <v>0</v>
      </c>
      <c r="H69" s="260"/>
      <c r="I69" s="12">
        <f>SUM(I67:I68)</f>
        <v>0</v>
      </c>
    </row>
    <row r="70" spans="1:9" s="25" customFormat="1" ht="16.5" customHeight="1" x14ac:dyDescent="0.3">
      <c r="A70" s="266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 x14ac:dyDescent="0.3">
      <c r="A71" s="266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 x14ac:dyDescent="0.3">
      <c r="A72" s="266"/>
      <c r="B72" s="42"/>
      <c r="C72" s="43"/>
      <c r="D72" s="43"/>
      <c r="E72" s="43"/>
      <c r="F72" s="44"/>
      <c r="G72" s="259">
        <f>COUNTA(G70:G70,G71:G71)</f>
        <v>0</v>
      </c>
      <c r="H72" s="260"/>
      <c r="I72" s="12">
        <f>SUM(I70:I71)</f>
        <v>0</v>
      </c>
    </row>
    <row r="73" spans="1:9" s="25" customFormat="1" ht="16.5" customHeight="1" x14ac:dyDescent="0.3">
      <c r="A73" s="266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 x14ac:dyDescent="0.3">
      <c r="A74" s="266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 x14ac:dyDescent="0.3">
      <c r="A75" s="266"/>
      <c r="B75" s="33"/>
      <c r="C75" s="34"/>
      <c r="D75" s="34"/>
      <c r="E75" s="34"/>
      <c r="F75" s="35"/>
      <c r="G75" s="259">
        <f>COUNTA(G73:G74)</f>
        <v>0</v>
      </c>
      <c r="H75" s="260"/>
      <c r="I75" s="12">
        <f>SUM(I73:I74)</f>
        <v>0</v>
      </c>
    </row>
    <row r="76" spans="1:9" s="10" customFormat="1" ht="16.5" customHeight="1" x14ac:dyDescent="0.3">
      <c r="A76" s="49"/>
      <c r="B76" s="257" t="s">
        <v>9</v>
      </c>
      <c r="C76" s="257"/>
      <c r="D76" s="257"/>
      <c r="E76" s="257"/>
      <c r="F76" s="257"/>
      <c r="G76" s="261">
        <f>COUNTA(G5:G12,G14:G21,G23:G28,G30:G36,G38:G45,G73:G73,#REF!)</f>
        <v>38</v>
      </c>
      <c r="H76" s="262"/>
      <c r="I76" s="13">
        <f>SUM(I13,I22,I29,I37,I46,I57,I60,I63,I66,I69,I72,I75)</f>
        <v>7161070</v>
      </c>
    </row>
    <row r="77" spans="1:9" x14ac:dyDescent="0.3">
      <c r="B77" s="2"/>
      <c r="C77" s="4"/>
      <c r="D77" s="2"/>
      <c r="E77" s="4"/>
      <c r="F77" s="4"/>
      <c r="G77" s="4"/>
      <c r="H77" s="2"/>
      <c r="I77" s="5"/>
    </row>
    <row r="78" spans="1:9" x14ac:dyDescent="0.3">
      <c r="B78" s="2"/>
      <c r="C78" s="4"/>
      <c r="D78" s="2"/>
      <c r="E78" s="4"/>
      <c r="F78" s="4"/>
      <c r="G78" s="4"/>
      <c r="H78" s="2"/>
      <c r="I78" s="5"/>
    </row>
    <row r="79" spans="1:9" x14ac:dyDescent="0.3">
      <c r="B79" s="2"/>
      <c r="C79" s="4"/>
      <c r="D79" s="2"/>
      <c r="E79" s="4"/>
      <c r="F79" s="4"/>
      <c r="G79" s="4"/>
      <c r="H79" s="2"/>
      <c r="I79" s="5"/>
    </row>
    <row r="81" spans="2:9" x14ac:dyDescent="0.3">
      <c r="B81" s="2"/>
      <c r="C81" s="4"/>
      <c r="D81" s="2"/>
      <c r="E81" s="4"/>
      <c r="F81" s="4"/>
      <c r="G81" s="4"/>
      <c r="H81" s="2"/>
      <c r="I81" s="5"/>
    </row>
    <row r="82" spans="2:9" x14ac:dyDescent="0.3">
      <c r="B82" s="2"/>
      <c r="C82" s="4"/>
      <c r="D82" s="2"/>
      <c r="E82" s="4"/>
      <c r="F82" s="4"/>
      <c r="G82" s="4"/>
      <c r="H82" s="2"/>
      <c r="I82" s="5"/>
    </row>
    <row r="83" spans="2:9" x14ac:dyDescent="0.3">
      <c r="B83" s="2"/>
      <c r="C83" s="4"/>
      <c r="D83" s="2"/>
      <c r="E83" s="4"/>
      <c r="F83" s="4"/>
      <c r="G83" s="4"/>
      <c r="H83" s="2"/>
      <c r="I83" s="5"/>
    </row>
    <row r="84" spans="2:9" x14ac:dyDescent="0.3">
      <c r="B84" s="2"/>
      <c r="C84" s="4"/>
      <c r="D84" s="2"/>
      <c r="E84" s="4"/>
      <c r="F84" s="4"/>
      <c r="G84" s="4"/>
      <c r="H84" s="2"/>
      <c r="I84" s="5"/>
    </row>
    <row r="85" spans="2:9" x14ac:dyDescent="0.3">
      <c r="B85" s="2"/>
      <c r="C85" s="4"/>
      <c r="D85" s="2"/>
      <c r="E85" s="4"/>
      <c r="F85" s="4"/>
      <c r="G85" s="4"/>
      <c r="H85" s="2"/>
      <c r="I85" s="5"/>
    </row>
    <row r="86" spans="2:9" x14ac:dyDescent="0.3">
      <c r="B86" s="2"/>
      <c r="C86" s="4"/>
      <c r="D86" s="2"/>
      <c r="E86" s="4"/>
      <c r="F86" s="4"/>
      <c r="G86" s="4"/>
      <c r="H86" s="2"/>
      <c r="I86" s="5"/>
    </row>
    <row r="87" spans="2:9" x14ac:dyDescent="0.3">
      <c r="B87" s="2"/>
      <c r="C87" s="4"/>
      <c r="D87" s="2"/>
      <c r="E87" s="4"/>
      <c r="F87" s="4"/>
      <c r="G87" s="4"/>
      <c r="H87" s="2"/>
      <c r="I87" s="5"/>
    </row>
  </sheetData>
  <mergeCells count="31"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  <mergeCell ref="A5:A13"/>
    <mergeCell ref="A14:A22"/>
    <mergeCell ref="A23:A29"/>
    <mergeCell ref="A30:A37"/>
    <mergeCell ref="B1:I2"/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8" t="s">
        <v>1</v>
      </c>
      <c r="C1" s="268"/>
      <c r="D1" s="268"/>
      <c r="E1" s="268"/>
      <c r="F1" s="268"/>
      <c r="G1" s="268"/>
      <c r="H1" s="268"/>
      <c r="I1" s="268"/>
    </row>
    <row r="2" spans="1:9" ht="16.5" customHeight="1" thickBot="1" x14ac:dyDescent="0.35">
      <c r="B2" s="269"/>
      <c r="C2" s="269"/>
      <c r="D2" s="269"/>
      <c r="E2" s="269"/>
      <c r="F2" s="269"/>
      <c r="G2" s="269"/>
      <c r="H2" s="269"/>
      <c r="I2" s="269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6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 x14ac:dyDescent="0.3">
      <c r="A6" s="267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 x14ac:dyDescent="0.3">
      <c r="A7" s="266"/>
      <c r="B7" s="258"/>
      <c r="C7" s="258"/>
      <c r="D7" s="258"/>
      <c r="E7" s="258"/>
      <c r="F7" s="258"/>
      <c r="G7" s="259">
        <f>COUNTA(G5:G5)</f>
        <v>1</v>
      </c>
      <c r="H7" s="260"/>
      <c r="I7" s="12">
        <f>SUM(I5:I5)</f>
        <v>55000</v>
      </c>
    </row>
    <row r="8" spans="1:9" s="8" customFormat="1" ht="16.5" customHeight="1" x14ac:dyDescent="0.3">
      <c r="A8" s="266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 x14ac:dyDescent="0.3">
      <c r="A9" s="266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 x14ac:dyDescent="0.3">
      <c r="A10" s="266"/>
      <c r="B10" s="263"/>
      <c r="C10" s="264"/>
      <c r="D10" s="264"/>
      <c r="E10" s="264"/>
      <c r="F10" s="265"/>
      <c r="G10" s="259">
        <f>COUNTA(G8:G9)</f>
        <v>1</v>
      </c>
      <c r="H10" s="260"/>
      <c r="I10" s="12">
        <f>SUM(I8:I9)</f>
        <v>398000</v>
      </c>
    </row>
    <row r="11" spans="1:9" s="11" customFormat="1" ht="16.5" customHeight="1" x14ac:dyDescent="0.3">
      <c r="A11" s="266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 x14ac:dyDescent="0.3">
      <c r="A12" s="266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 x14ac:dyDescent="0.3">
      <c r="A13" s="266"/>
      <c r="B13" s="263"/>
      <c r="C13" s="264"/>
      <c r="D13" s="264"/>
      <c r="E13" s="264"/>
      <c r="F13" s="265"/>
      <c r="G13" s="259">
        <f>COUNTA(G11:G12)</f>
        <v>1</v>
      </c>
      <c r="H13" s="260"/>
      <c r="I13" s="12">
        <f>SUM(I11:I12)</f>
        <v>308000</v>
      </c>
    </row>
    <row r="14" spans="1:9" s="25" customFormat="1" ht="16.5" customHeight="1" x14ac:dyDescent="0.3">
      <c r="A14" s="266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 x14ac:dyDescent="0.3">
      <c r="A15" s="267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 x14ac:dyDescent="0.3">
      <c r="A16" s="267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 x14ac:dyDescent="0.3">
      <c r="A17" s="267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 x14ac:dyDescent="0.3">
      <c r="A18" s="267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 x14ac:dyDescent="0.3">
      <c r="A19" s="266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 x14ac:dyDescent="0.3">
      <c r="A20" s="266"/>
      <c r="B20" s="263"/>
      <c r="C20" s="264"/>
      <c r="D20" s="264"/>
      <c r="E20" s="264"/>
      <c r="F20" s="265"/>
      <c r="G20" s="259">
        <f>COUNTA(G14:G19)</f>
        <v>6</v>
      </c>
      <c r="H20" s="260"/>
      <c r="I20" s="12">
        <f>SUM(I14:I19)</f>
        <v>491000</v>
      </c>
    </row>
    <row r="21" spans="1:9" s="25" customFormat="1" ht="16.5" customHeight="1" x14ac:dyDescent="0.3">
      <c r="A21" s="266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 x14ac:dyDescent="0.3">
      <c r="A22" s="266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 x14ac:dyDescent="0.3">
      <c r="A23" s="266"/>
      <c r="B23" s="98"/>
      <c r="C23" s="99"/>
      <c r="D23" s="99"/>
      <c r="E23" s="96"/>
      <c r="F23" s="97"/>
      <c r="G23" s="259">
        <f>COUNTA(G21:G21,G22:G22)</f>
        <v>2</v>
      </c>
      <c r="H23" s="260"/>
      <c r="I23" s="12">
        <f>SUM(I21:I22)</f>
        <v>794480</v>
      </c>
    </row>
    <row r="24" spans="1:9" s="25" customFormat="1" ht="16.5" customHeight="1" x14ac:dyDescent="0.3">
      <c r="A24" s="266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 x14ac:dyDescent="0.3">
      <c r="A25" s="266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 x14ac:dyDescent="0.3">
      <c r="A26" s="266"/>
      <c r="B26" s="98"/>
      <c r="C26" s="99"/>
      <c r="D26" s="99"/>
      <c r="E26" s="96"/>
      <c r="F26" s="97"/>
      <c r="G26" s="259">
        <f>COUNTA(G24:G24,G25:G25)</f>
        <v>1</v>
      </c>
      <c r="H26" s="260"/>
      <c r="I26" s="12">
        <f>SUM(I24:I25)</f>
        <v>240000</v>
      </c>
    </row>
    <row r="27" spans="1:9" s="25" customFormat="1" ht="16.5" customHeight="1" x14ac:dyDescent="0.3">
      <c r="A27" s="266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66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66"/>
      <c r="B29" s="45"/>
      <c r="C29" s="46"/>
      <c r="D29" s="46"/>
      <c r="E29" s="46"/>
      <c r="F29" s="47"/>
      <c r="G29" s="259">
        <f>COUNTA(G27:G28)</f>
        <v>0</v>
      </c>
      <c r="H29" s="260"/>
      <c r="I29" s="12">
        <f>SUM(I27:I28)</f>
        <v>0</v>
      </c>
    </row>
    <row r="30" spans="1:9" s="25" customFormat="1" ht="16.5" customHeight="1" x14ac:dyDescent="0.3">
      <c r="A30" s="266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66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66"/>
      <c r="B32" s="45"/>
      <c r="C32" s="46"/>
      <c r="D32" s="46"/>
      <c r="E32" s="46"/>
      <c r="F32" s="47"/>
      <c r="G32" s="259">
        <f>COUNTA(G30:G31)</f>
        <v>0</v>
      </c>
      <c r="H32" s="260"/>
      <c r="I32" s="12">
        <f>SUM(I30:I31)</f>
        <v>0</v>
      </c>
    </row>
    <row r="33" spans="1:9" s="25" customFormat="1" ht="16.5" customHeight="1" x14ac:dyDescent="0.3">
      <c r="A33" s="266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66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66"/>
      <c r="B35" s="45"/>
      <c r="C35" s="46"/>
      <c r="D35" s="46"/>
      <c r="E35" s="46"/>
      <c r="F35" s="47"/>
      <c r="G35" s="259">
        <f>COUNTA(G33:G34)</f>
        <v>0</v>
      </c>
      <c r="H35" s="260"/>
      <c r="I35" s="12">
        <f>SUM(I33:I34)</f>
        <v>0</v>
      </c>
    </row>
    <row r="36" spans="1:9" s="25" customFormat="1" ht="16.5" customHeight="1" x14ac:dyDescent="0.3">
      <c r="A36" s="266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66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66"/>
      <c r="B38" s="45"/>
      <c r="C38" s="46"/>
      <c r="D38" s="46"/>
      <c r="E38" s="46"/>
      <c r="F38" s="47"/>
      <c r="G38" s="259">
        <f>COUNTA(G36:G37)</f>
        <v>0</v>
      </c>
      <c r="H38" s="260"/>
      <c r="I38" s="12">
        <f>SUM(I36:I37)</f>
        <v>0</v>
      </c>
    </row>
    <row r="39" spans="1:9" s="25" customFormat="1" ht="16.5" customHeight="1" x14ac:dyDescent="0.3">
      <c r="A39" s="266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66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66"/>
      <c r="B41" s="45"/>
      <c r="C41" s="46"/>
      <c r="D41" s="46"/>
      <c r="E41" s="46"/>
      <c r="F41" s="47"/>
      <c r="G41" s="259">
        <f>COUNTA(G39:G40)</f>
        <v>0</v>
      </c>
      <c r="H41" s="260"/>
      <c r="I41" s="12">
        <f>SUM(I39:I40)</f>
        <v>0</v>
      </c>
    </row>
    <row r="42" spans="1:9" s="25" customFormat="1" ht="16.5" customHeight="1" x14ac:dyDescent="0.3">
      <c r="A42" s="266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66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66"/>
      <c r="B44" s="45"/>
      <c r="C44" s="46"/>
      <c r="D44" s="46"/>
      <c r="E44" s="46"/>
      <c r="F44" s="47"/>
      <c r="G44" s="259">
        <f>COUNTA(G42:G43)</f>
        <v>0</v>
      </c>
      <c r="H44" s="260"/>
      <c r="I44" s="12">
        <f>SUM(I42:I43)</f>
        <v>0</v>
      </c>
    </row>
    <row r="45" spans="1:9" s="10" customFormat="1" ht="16.5" customHeight="1" x14ac:dyDescent="0.3">
      <c r="A45" s="49"/>
      <c r="B45" s="257" t="s">
        <v>0</v>
      </c>
      <c r="C45" s="257"/>
      <c r="D45" s="257"/>
      <c r="E45" s="257"/>
      <c r="F45" s="257"/>
      <c r="G45" s="261">
        <f>COUNTA(G5:G5,G8:G9,G11:G12,G14:G19,G21:G22,G42:G42,#REF!)</f>
        <v>12</v>
      </c>
      <c r="H45" s="262"/>
      <c r="I45" s="13">
        <f>SUM(I7,I10,I13,I20,I23,I26,I29,I32,I35,I38,I41,I44)</f>
        <v>2286480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7"/>
    <mergeCell ref="B7:F7"/>
    <mergeCell ref="G7:H7"/>
    <mergeCell ref="A8:A10"/>
    <mergeCell ref="B10:F10"/>
    <mergeCell ref="G10:H10"/>
    <mergeCell ref="A11:A13"/>
    <mergeCell ref="B13:F13"/>
    <mergeCell ref="G13:H13"/>
    <mergeCell ref="A14:A20"/>
    <mergeCell ref="B20:F20"/>
    <mergeCell ref="G20:H20"/>
    <mergeCell ref="A21:A23"/>
    <mergeCell ref="G23:H23"/>
    <mergeCell ref="A24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 x14ac:dyDescent="0.3"/>
  <cols>
    <col min="1" max="1" width="10.625" style="126" customWidth="1"/>
    <col min="2" max="3" width="10.625" style="145" customWidth="1"/>
    <col min="4" max="4" width="55.625" style="193" customWidth="1"/>
    <col min="5" max="6" width="15.625" style="145" customWidth="1"/>
    <col min="7" max="7" width="55.625" style="193" customWidth="1"/>
    <col min="8" max="9" width="10.625" style="145" customWidth="1"/>
    <col min="10" max="10" width="10.625" style="194" customWidth="1"/>
    <col min="11" max="16384" width="9" style="82"/>
  </cols>
  <sheetData>
    <row r="1" spans="1:11" ht="16.5" customHeight="1" x14ac:dyDescent="0.3">
      <c r="A1" s="294" t="s">
        <v>564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1" ht="16.5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1" s="124" customFormat="1" ht="16.5" customHeight="1" x14ac:dyDescent="0.3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125"/>
    </row>
    <row r="4" spans="1:11" s="133" customFormat="1" ht="16.5" customHeight="1" x14ac:dyDescent="0.3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 x14ac:dyDescent="0.3">
      <c r="A5" s="284" t="s">
        <v>10</v>
      </c>
      <c r="B5" s="153" t="s">
        <v>234</v>
      </c>
      <c r="C5" s="128" t="s">
        <v>440</v>
      </c>
      <c r="D5" s="140" t="s">
        <v>452</v>
      </c>
      <c r="E5" s="155" t="s">
        <v>235</v>
      </c>
      <c r="F5" s="156" t="s">
        <v>374</v>
      </c>
      <c r="G5" s="154" t="s">
        <v>565</v>
      </c>
      <c r="H5" s="137" t="s">
        <v>77</v>
      </c>
      <c r="I5" s="137">
        <v>8</v>
      </c>
      <c r="J5" s="157">
        <v>110000</v>
      </c>
    </row>
    <row r="6" spans="1:11" ht="16.5" customHeight="1" x14ac:dyDescent="0.3">
      <c r="A6" s="284"/>
      <c r="B6" s="153" t="s">
        <v>236</v>
      </c>
      <c r="C6" s="128" t="s">
        <v>440</v>
      </c>
      <c r="D6" s="140" t="s">
        <v>453</v>
      </c>
      <c r="E6" s="155" t="s">
        <v>237</v>
      </c>
      <c r="F6" s="156" t="s">
        <v>375</v>
      </c>
      <c r="G6" s="154" t="s">
        <v>577</v>
      </c>
      <c r="H6" s="137" t="s">
        <v>77</v>
      </c>
      <c r="I6" s="137">
        <v>41</v>
      </c>
      <c r="J6" s="157">
        <v>390000</v>
      </c>
    </row>
    <row r="7" spans="1:11" ht="16.5" customHeight="1" x14ac:dyDescent="0.3">
      <c r="A7" s="284"/>
      <c r="B7" s="153" t="s">
        <v>238</v>
      </c>
      <c r="C7" s="128" t="s">
        <v>440</v>
      </c>
      <c r="D7" s="140" t="s">
        <v>454</v>
      </c>
      <c r="E7" s="155" t="s">
        <v>239</v>
      </c>
      <c r="F7" s="156" t="s">
        <v>376</v>
      </c>
      <c r="G7" s="154" t="s">
        <v>567</v>
      </c>
      <c r="H7" s="137" t="s">
        <v>77</v>
      </c>
      <c r="I7" s="137">
        <v>6</v>
      </c>
      <c r="J7" s="157">
        <v>125000</v>
      </c>
    </row>
    <row r="8" spans="1:11" ht="16.5" customHeight="1" x14ac:dyDescent="0.3">
      <c r="A8" s="284"/>
      <c r="B8" s="153" t="s">
        <v>240</v>
      </c>
      <c r="C8" s="128" t="s">
        <v>440</v>
      </c>
      <c r="D8" s="140" t="s">
        <v>455</v>
      </c>
      <c r="E8" s="155" t="s">
        <v>241</v>
      </c>
      <c r="F8" s="156" t="s">
        <v>377</v>
      </c>
      <c r="G8" s="154" t="s">
        <v>628</v>
      </c>
      <c r="H8" s="137" t="s">
        <v>77</v>
      </c>
      <c r="I8" s="137">
        <v>12</v>
      </c>
      <c r="J8" s="157">
        <v>139400</v>
      </c>
    </row>
    <row r="9" spans="1:11" ht="16.5" customHeight="1" x14ac:dyDescent="0.3">
      <c r="A9" s="284"/>
      <c r="B9" s="153" t="s">
        <v>242</v>
      </c>
      <c r="C9" s="128" t="s">
        <v>440</v>
      </c>
      <c r="D9" s="140" t="s">
        <v>456</v>
      </c>
      <c r="E9" s="155" t="s">
        <v>243</v>
      </c>
      <c r="F9" s="156" t="s">
        <v>378</v>
      </c>
      <c r="G9" s="154" t="s">
        <v>629</v>
      </c>
      <c r="H9" s="137" t="s">
        <v>77</v>
      </c>
      <c r="I9" s="137">
        <v>8</v>
      </c>
      <c r="J9" s="157">
        <v>118000</v>
      </c>
    </row>
    <row r="10" spans="1:11" ht="16.5" customHeight="1" x14ac:dyDescent="0.3">
      <c r="A10" s="284"/>
      <c r="B10" s="153" t="s">
        <v>242</v>
      </c>
      <c r="C10" s="128" t="s">
        <v>440</v>
      </c>
      <c r="D10" s="140" t="s">
        <v>457</v>
      </c>
      <c r="E10" s="155" t="s">
        <v>244</v>
      </c>
      <c r="F10" s="156" t="s">
        <v>379</v>
      </c>
      <c r="G10" s="154" t="s">
        <v>629</v>
      </c>
      <c r="H10" s="137" t="s">
        <v>77</v>
      </c>
      <c r="I10" s="137">
        <v>8</v>
      </c>
      <c r="J10" s="157">
        <v>24000</v>
      </c>
    </row>
    <row r="11" spans="1:11" ht="16.5" customHeight="1" x14ac:dyDescent="0.3">
      <c r="A11" s="284"/>
      <c r="B11" s="153" t="s">
        <v>245</v>
      </c>
      <c r="C11" s="128" t="s">
        <v>440</v>
      </c>
      <c r="D11" s="140" t="s">
        <v>458</v>
      </c>
      <c r="E11" s="155" t="s">
        <v>246</v>
      </c>
      <c r="F11" s="156" t="s">
        <v>380</v>
      </c>
      <c r="G11" s="154" t="s">
        <v>576</v>
      </c>
      <c r="H11" s="137" t="s">
        <v>77</v>
      </c>
      <c r="I11" s="137">
        <v>32</v>
      </c>
      <c r="J11" s="157">
        <v>380000</v>
      </c>
    </row>
    <row r="12" spans="1:11" ht="16.5" customHeight="1" x14ac:dyDescent="0.3">
      <c r="A12" s="284"/>
      <c r="B12" s="153" t="s">
        <v>247</v>
      </c>
      <c r="C12" s="128" t="s">
        <v>440</v>
      </c>
      <c r="D12" s="140" t="s">
        <v>459</v>
      </c>
      <c r="E12" s="155" t="s">
        <v>248</v>
      </c>
      <c r="F12" s="156" t="s">
        <v>381</v>
      </c>
      <c r="G12" s="154" t="s">
        <v>575</v>
      </c>
      <c r="H12" s="137" t="s">
        <v>77</v>
      </c>
      <c r="I12" s="137">
        <v>25</v>
      </c>
      <c r="J12" s="157">
        <v>410000</v>
      </c>
    </row>
    <row r="13" spans="1:11" ht="16.5" customHeight="1" x14ac:dyDescent="0.3">
      <c r="A13" s="284"/>
      <c r="B13" s="153" t="s">
        <v>249</v>
      </c>
      <c r="C13" s="128" t="s">
        <v>440</v>
      </c>
      <c r="D13" s="140" t="s">
        <v>460</v>
      </c>
      <c r="E13" s="155" t="s">
        <v>250</v>
      </c>
      <c r="F13" s="156" t="s">
        <v>382</v>
      </c>
      <c r="G13" s="154" t="s">
        <v>570</v>
      </c>
      <c r="H13" s="137" t="s">
        <v>77</v>
      </c>
      <c r="I13" s="137">
        <v>7</v>
      </c>
      <c r="J13" s="157">
        <v>95400</v>
      </c>
    </row>
    <row r="14" spans="1:11" ht="16.5" customHeight="1" x14ac:dyDescent="0.3">
      <c r="A14" s="284"/>
      <c r="B14" s="153" t="s">
        <v>249</v>
      </c>
      <c r="C14" s="128" t="s">
        <v>440</v>
      </c>
      <c r="D14" s="140" t="s">
        <v>461</v>
      </c>
      <c r="E14" s="155" t="s">
        <v>251</v>
      </c>
      <c r="F14" s="156" t="s">
        <v>383</v>
      </c>
      <c r="G14" s="154" t="s">
        <v>568</v>
      </c>
      <c r="H14" s="137" t="s">
        <v>77</v>
      </c>
      <c r="I14" s="137">
        <v>6</v>
      </c>
      <c r="J14" s="157">
        <v>174000</v>
      </c>
    </row>
    <row r="15" spans="1:11" ht="16.5" customHeight="1" x14ac:dyDescent="0.3">
      <c r="A15" s="284"/>
      <c r="B15" s="153" t="s">
        <v>220</v>
      </c>
      <c r="C15" s="128" t="s">
        <v>440</v>
      </c>
      <c r="D15" s="140" t="s">
        <v>462</v>
      </c>
      <c r="E15" s="155" t="s">
        <v>252</v>
      </c>
      <c r="F15" s="156" t="s">
        <v>384</v>
      </c>
      <c r="G15" s="154" t="s">
        <v>569</v>
      </c>
      <c r="H15" s="137" t="s">
        <v>77</v>
      </c>
      <c r="I15" s="137">
        <v>7</v>
      </c>
      <c r="J15" s="157">
        <v>205000</v>
      </c>
    </row>
    <row r="16" spans="1:11" ht="16.5" customHeight="1" x14ac:dyDescent="0.3">
      <c r="A16" s="284"/>
      <c r="B16" s="153" t="s">
        <v>253</v>
      </c>
      <c r="C16" s="128" t="s">
        <v>440</v>
      </c>
      <c r="D16" s="140" t="s">
        <v>463</v>
      </c>
      <c r="E16" s="155" t="s">
        <v>254</v>
      </c>
      <c r="F16" s="156" t="s">
        <v>374</v>
      </c>
      <c r="G16" s="154" t="s">
        <v>574</v>
      </c>
      <c r="H16" s="137" t="s">
        <v>77</v>
      </c>
      <c r="I16" s="137">
        <v>26</v>
      </c>
      <c r="J16" s="157">
        <v>310000</v>
      </c>
    </row>
    <row r="17" spans="1:10" ht="16.5" customHeight="1" x14ac:dyDescent="0.3">
      <c r="A17" s="284"/>
      <c r="B17" s="153" t="s">
        <v>255</v>
      </c>
      <c r="C17" s="128" t="s">
        <v>440</v>
      </c>
      <c r="D17" s="140" t="s">
        <v>464</v>
      </c>
      <c r="E17" s="155" t="s">
        <v>256</v>
      </c>
      <c r="F17" s="156" t="s">
        <v>385</v>
      </c>
      <c r="G17" s="154" t="s">
        <v>630</v>
      </c>
      <c r="H17" s="137" t="s">
        <v>77</v>
      </c>
      <c r="I17" s="137">
        <v>6</v>
      </c>
      <c r="J17" s="157">
        <v>100000</v>
      </c>
    </row>
    <row r="18" spans="1:10" ht="16.5" customHeight="1" x14ac:dyDescent="0.3">
      <c r="A18" s="284"/>
      <c r="B18" s="153" t="s">
        <v>255</v>
      </c>
      <c r="C18" s="128" t="s">
        <v>440</v>
      </c>
      <c r="D18" s="140" t="s">
        <v>465</v>
      </c>
      <c r="E18" s="155" t="s">
        <v>257</v>
      </c>
      <c r="F18" s="156" t="s">
        <v>386</v>
      </c>
      <c r="G18" s="154" t="s">
        <v>573</v>
      </c>
      <c r="H18" s="137" t="s">
        <v>77</v>
      </c>
      <c r="I18" s="137">
        <v>21</v>
      </c>
      <c r="J18" s="157">
        <v>337000</v>
      </c>
    </row>
    <row r="19" spans="1:10" ht="16.5" customHeight="1" x14ac:dyDescent="0.3">
      <c r="A19" s="267"/>
      <c r="B19" s="153" t="s">
        <v>258</v>
      </c>
      <c r="C19" s="128" t="s">
        <v>440</v>
      </c>
      <c r="D19" s="140" t="s">
        <v>466</v>
      </c>
      <c r="E19" s="155" t="s">
        <v>259</v>
      </c>
      <c r="F19" s="156" t="s">
        <v>387</v>
      </c>
      <c r="G19" s="154" t="s">
        <v>572</v>
      </c>
      <c r="H19" s="137" t="s">
        <v>77</v>
      </c>
      <c r="I19" s="137">
        <v>36</v>
      </c>
      <c r="J19" s="157">
        <v>370000</v>
      </c>
    </row>
    <row r="20" spans="1:10" ht="16.5" customHeight="1" x14ac:dyDescent="0.3">
      <c r="A20" s="267"/>
      <c r="B20" s="139" t="s">
        <v>260</v>
      </c>
      <c r="C20" s="128" t="s">
        <v>440</v>
      </c>
      <c r="D20" s="140" t="s">
        <v>467</v>
      </c>
      <c r="E20" s="158" t="s">
        <v>261</v>
      </c>
      <c r="F20" s="156" t="s">
        <v>388</v>
      </c>
      <c r="G20" s="72" t="s">
        <v>631</v>
      </c>
      <c r="H20" s="71" t="s">
        <v>77</v>
      </c>
      <c r="I20" s="71">
        <v>6</v>
      </c>
      <c r="J20" s="159">
        <v>165000</v>
      </c>
    </row>
    <row r="21" spans="1:10" ht="16.5" customHeight="1" x14ac:dyDescent="0.3">
      <c r="A21" s="267"/>
      <c r="B21" s="139" t="s">
        <v>221</v>
      </c>
      <c r="C21" s="128" t="s">
        <v>440</v>
      </c>
      <c r="D21" s="140" t="s">
        <v>468</v>
      </c>
      <c r="E21" s="158" t="s">
        <v>262</v>
      </c>
      <c r="F21" s="156" t="s">
        <v>389</v>
      </c>
      <c r="G21" s="72" t="s">
        <v>578</v>
      </c>
      <c r="H21" s="71" t="s">
        <v>77</v>
      </c>
      <c r="I21" s="71">
        <v>27</v>
      </c>
      <c r="J21" s="159">
        <v>380000</v>
      </c>
    </row>
    <row r="22" spans="1:10" ht="16.5" customHeight="1" x14ac:dyDescent="0.3">
      <c r="A22" s="267"/>
      <c r="B22" s="139" t="s">
        <v>263</v>
      </c>
      <c r="C22" s="128" t="s">
        <v>440</v>
      </c>
      <c r="D22" s="140" t="s">
        <v>469</v>
      </c>
      <c r="E22" s="158" t="s">
        <v>248</v>
      </c>
      <c r="F22" s="156" t="s">
        <v>381</v>
      </c>
      <c r="G22" s="72" t="s">
        <v>579</v>
      </c>
      <c r="H22" s="71" t="s">
        <v>77</v>
      </c>
      <c r="I22" s="71">
        <v>28</v>
      </c>
      <c r="J22" s="159">
        <v>420000</v>
      </c>
    </row>
    <row r="23" spans="1:10" ht="16.5" customHeight="1" x14ac:dyDescent="0.3">
      <c r="A23" s="267"/>
      <c r="B23" s="139" t="s">
        <v>264</v>
      </c>
      <c r="C23" s="128" t="s">
        <v>440</v>
      </c>
      <c r="D23" s="140" t="s">
        <v>470</v>
      </c>
      <c r="E23" s="158" t="s">
        <v>265</v>
      </c>
      <c r="F23" s="156" t="s">
        <v>390</v>
      </c>
      <c r="G23" s="72" t="s">
        <v>626</v>
      </c>
      <c r="H23" s="71" t="s">
        <v>77</v>
      </c>
      <c r="I23" s="71"/>
      <c r="J23" s="159">
        <v>175000</v>
      </c>
    </row>
    <row r="24" spans="1:10" ht="16.5" customHeight="1" x14ac:dyDescent="0.3">
      <c r="A24" s="267"/>
      <c r="B24" s="139" t="s">
        <v>264</v>
      </c>
      <c r="C24" s="128" t="s">
        <v>441</v>
      </c>
      <c r="D24" s="140" t="s">
        <v>471</v>
      </c>
      <c r="E24" s="158" t="s">
        <v>266</v>
      </c>
      <c r="F24" s="156" t="s">
        <v>391</v>
      </c>
      <c r="G24" s="72" t="s">
        <v>625</v>
      </c>
      <c r="H24" s="71" t="s">
        <v>77</v>
      </c>
      <c r="I24" s="71"/>
      <c r="J24" s="159">
        <v>23300</v>
      </c>
    </row>
    <row r="25" spans="1:10" ht="16.5" customHeight="1" x14ac:dyDescent="0.3">
      <c r="A25" s="267"/>
      <c r="B25" s="139" t="s">
        <v>264</v>
      </c>
      <c r="C25" s="128" t="s">
        <v>442</v>
      </c>
      <c r="D25" s="140" t="s">
        <v>472</v>
      </c>
      <c r="E25" s="158" t="s">
        <v>267</v>
      </c>
      <c r="F25" s="156" t="s">
        <v>392</v>
      </c>
      <c r="G25" s="72" t="s">
        <v>632</v>
      </c>
      <c r="H25" s="71" t="s">
        <v>77</v>
      </c>
      <c r="I25" s="71">
        <v>10</v>
      </c>
      <c r="J25" s="159">
        <v>282000</v>
      </c>
    </row>
    <row r="26" spans="1:10" ht="16.5" customHeight="1" x14ac:dyDescent="0.3">
      <c r="A26" s="284"/>
      <c r="B26" s="136"/>
      <c r="C26" s="136"/>
      <c r="D26" s="136"/>
      <c r="E26" s="136"/>
      <c r="F26" s="136"/>
      <c r="G26" s="160"/>
      <c r="H26" s="299">
        <v>21</v>
      </c>
      <c r="I26" s="300"/>
      <c r="J26" s="150">
        <f>SUM(J5:J25)</f>
        <v>4733100</v>
      </c>
    </row>
    <row r="27" spans="1:10" ht="16.5" customHeight="1" x14ac:dyDescent="0.3">
      <c r="A27" s="284" t="s">
        <v>18</v>
      </c>
      <c r="B27" s="161" t="s">
        <v>268</v>
      </c>
      <c r="C27" s="128" t="s">
        <v>442</v>
      </c>
      <c r="D27" s="141" t="s">
        <v>473</v>
      </c>
      <c r="E27" s="162" t="s">
        <v>269</v>
      </c>
      <c r="F27" s="156" t="s">
        <v>393</v>
      </c>
      <c r="G27" s="163" t="s">
        <v>633</v>
      </c>
      <c r="H27" s="137" t="s">
        <v>77</v>
      </c>
      <c r="I27" s="164">
        <v>13</v>
      </c>
      <c r="J27" s="165">
        <v>348000</v>
      </c>
    </row>
    <row r="28" spans="1:10" ht="16.5" customHeight="1" x14ac:dyDescent="0.3">
      <c r="A28" s="284"/>
      <c r="B28" s="161" t="s">
        <v>224</v>
      </c>
      <c r="C28" s="128" t="s">
        <v>442</v>
      </c>
      <c r="D28" s="141" t="s">
        <v>474</v>
      </c>
      <c r="E28" s="162" t="s">
        <v>270</v>
      </c>
      <c r="F28" s="156" t="s">
        <v>394</v>
      </c>
      <c r="G28" s="163" t="s">
        <v>580</v>
      </c>
      <c r="H28" s="137" t="s">
        <v>77</v>
      </c>
      <c r="I28" s="164">
        <v>15</v>
      </c>
      <c r="J28" s="165">
        <v>348000</v>
      </c>
    </row>
    <row r="29" spans="1:10" ht="16.5" customHeight="1" x14ac:dyDescent="0.3">
      <c r="A29" s="284"/>
      <c r="B29" s="166" t="s">
        <v>346</v>
      </c>
      <c r="C29" s="128" t="s">
        <v>442</v>
      </c>
      <c r="D29" s="141" t="s">
        <v>475</v>
      </c>
      <c r="E29" s="167" t="s">
        <v>347</v>
      </c>
      <c r="F29" s="156" t="s">
        <v>395</v>
      </c>
      <c r="G29" s="168" t="s">
        <v>581</v>
      </c>
      <c r="H29" s="169" t="s">
        <v>77</v>
      </c>
      <c r="I29" s="170">
        <v>4</v>
      </c>
      <c r="J29" s="171">
        <v>50000</v>
      </c>
    </row>
    <row r="30" spans="1:10" ht="16.5" customHeight="1" x14ac:dyDescent="0.3">
      <c r="A30" s="284"/>
      <c r="B30" s="166" t="s">
        <v>225</v>
      </c>
      <c r="C30" s="128" t="s">
        <v>442</v>
      </c>
      <c r="D30" s="141" t="s">
        <v>476</v>
      </c>
      <c r="E30" s="167" t="s">
        <v>348</v>
      </c>
      <c r="F30" s="156" t="s">
        <v>396</v>
      </c>
      <c r="G30" s="168" t="s">
        <v>634</v>
      </c>
      <c r="H30" s="169" t="s">
        <v>77</v>
      </c>
      <c r="I30" s="170">
        <v>16</v>
      </c>
      <c r="J30" s="171">
        <v>475000</v>
      </c>
    </row>
    <row r="31" spans="1:10" ht="16.5" customHeight="1" x14ac:dyDescent="0.3">
      <c r="A31" s="284"/>
      <c r="B31" s="166" t="s">
        <v>349</v>
      </c>
      <c r="C31" s="128" t="s">
        <v>442</v>
      </c>
      <c r="D31" s="141" t="s">
        <v>477</v>
      </c>
      <c r="E31" s="167" t="s">
        <v>350</v>
      </c>
      <c r="F31" s="156" t="s">
        <v>397</v>
      </c>
      <c r="G31" s="168" t="s">
        <v>582</v>
      </c>
      <c r="H31" s="169" t="s">
        <v>77</v>
      </c>
      <c r="I31" s="170">
        <v>17</v>
      </c>
      <c r="J31" s="171">
        <v>409000</v>
      </c>
    </row>
    <row r="32" spans="1:10" ht="16.5" customHeight="1" x14ac:dyDescent="0.3">
      <c r="A32" s="284"/>
      <c r="B32" s="161" t="s">
        <v>271</v>
      </c>
      <c r="C32" s="128" t="s">
        <v>442</v>
      </c>
      <c r="D32" s="141" t="s">
        <v>478</v>
      </c>
      <c r="E32" s="162" t="s">
        <v>243</v>
      </c>
      <c r="F32" s="156" t="s">
        <v>378</v>
      </c>
      <c r="G32" s="163" t="s">
        <v>571</v>
      </c>
      <c r="H32" s="137" t="s">
        <v>77</v>
      </c>
      <c r="I32" s="164">
        <v>6</v>
      </c>
      <c r="J32" s="165">
        <v>66000</v>
      </c>
    </row>
    <row r="33" spans="1:10" ht="16.5" customHeight="1" x14ac:dyDescent="0.3">
      <c r="A33" s="284"/>
      <c r="B33" s="161" t="s">
        <v>272</v>
      </c>
      <c r="C33" s="128" t="s">
        <v>442</v>
      </c>
      <c r="D33" s="141" t="s">
        <v>479</v>
      </c>
      <c r="E33" s="162" t="s">
        <v>273</v>
      </c>
      <c r="F33" s="156" t="s">
        <v>398</v>
      </c>
      <c r="G33" s="163" t="s">
        <v>583</v>
      </c>
      <c r="H33" s="137" t="s">
        <v>77</v>
      </c>
      <c r="I33" s="164">
        <v>20</v>
      </c>
      <c r="J33" s="165">
        <v>389000</v>
      </c>
    </row>
    <row r="34" spans="1:10" ht="16.5" customHeight="1" x14ac:dyDescent="0.3">
      <c r="A34" s="284"/>
      <c r="B34" s="161" t="s">
        <v>274</v>
      </c>
      <c r="C34" s="128" t="s">
        <v>442</v>
      </c>
      <c r="D34" s="141" t="s">
        <v>480</v>
      </c>
      <c r="E34" s="162" t="s">
        <v>275</v>
      </c>
      <c r="F34" s="156" t="s">
        <v>399</v>
      </c>
      <c r="G34" s="163" t="s">
        <v>635</v>
      </c>
      <c r="H34" s="137" t="s">
        <v>77</v>
      </c>
      <c r="I34" s="164">
        <v>9</v>
      </c>
      <c r="J34" s="165">
        <v>212000</v>
      </c>
    </row>
    <row r="35" spans="1:10" ht="16.5" customHeight="1" x14ac:dyDescent="0.3">
      <c r="A35" s="284"/>
      <c r="B35" s="161" t="s">
        <v>274</v>
      </c>
      <c r="C35" s="128" t="s">
        <v>442</v>
      </c>
      <c r="D35" s="141" t="s">
        <v>481</v>
      </c>
      <c r="E35" s="162" t="s">
        <v>276</v>
      </c>
      <c r="F35" s="156" t="s">
        <v>400</v>
      </c>
      <c r="G35" s="163" t="s">
        <v>584</v>
      </c>
      <c r="H35" s="137" t="s">
        <v>77</v>
      </c>
      <c r="I35" s="164">
        <v>6</v>
      </c>
      <c r="J35" s="165">
        <v>174000</v>
      </c>
    </row>
    <row r="36" spans="1:10" ht="16.5" customHeight="1" x14ac:dyDescent="0.3">
      <c r="A36" s="284"/>
      <c r="B36" s="161" t="s">
        <v>277</v>
      </c>
      <c r="C36" s="128" t="s">
        <v>442</v>
      </c>
      <c r="D36" s="141" t="s">
        <v>482</v>
      </c>
      <c r="E36" s="162" t="s">
        <v>278</v>
      </c>
      <c r="F36" s="156" t="s">
        <v>401</v>
      </c>
      <c r="G36" s="163" t="s">
        <v>567</v>
      </c>
      <c r="H36" s="137" t="s">
        <v>77</v>
      </c>
      <c r="I36" s="164">
        <v>6</v>
      </c>
      <c r="J36" s="165">
        <v>68000</v>
      </c>
    </row>
    <row r="37" spans="1:10" ht="16.5" customHeight="1" x14ac:dyDescent="0.3">
      <c r="A37" s="284"/>
      <c r="B37" s="161" t="s">
        <v>279</v>
      </c>
      <c r="C37" s="128" t="s">
        <v>442</v>
      </c>
      <c r="D37" s="141" t="s">
        <v>483</v>
      </c>
      <c r="E37" s="162" t="s">
        <v>256</v>
      </c>
      <c r="F37" s="156" t="s">
        <v>385</v>
      </c>
      <c r="G37" s="163" t="s">
        <v>585</v>
      </c>
      <c r="H37" s="137" t="s">
        <v>77</v>
      </c>
      <c r="I37" s="164">
        <v>11</v>
      </c>
      <c r="J37" s="165">
        <v>273000</v>
      </c>
    </row>
    <row r="38" spans="1:10" ht="16.5" customHeight="1" x14ac:dyDescent="0.3">
      <c r="A38" s="284"/>
      <c r="B38" s="161" t="s">
        <v>280</v>
      </c>
      <c r="C38" s="128" t="s">
        <v>442</v>
      </c>
      <c r="D38" s="141" t="s">
        <v>484</v>
      </c>
      <c r="E38" s="162" t="s">
        <v>259</v>
      </c>
      <c r="F38" s="156" t="s">
        <v>387</v>
      </c>
      <c r="G38" s="163" t="s">
        <v>586</v>
      </c>
      <c r="H38" s="137" t="s">
        <v>77</v>
      </c>
      <c r="I38" s="164">
        <v>12</v>
      </c>
      <c r="J38" s="165">
        <v>177000</v>
      </c>
    </row>
    <row r="39" spans="1:10" ht="16.5" customHeight="1" x14ac:dyDescent="0.3">
      <c r="A39" s="284"/>
      <c r="B39" s="161" t="s">
        <v>281</v>
      </c>
      <c r="C39" s="172" t="s">
        <v>443</v>
      </c>
      <c r="D39" s="141" t="s">
        <v>485</v>
      </c>
      <c r="E39" s="162" t="s">
        <v>282</v>
      </c>
      <c r="F39" s="156" t="s">
        <v>402</v>
      </c>
      <c r="G39" s="163" t="s">
        <v>587</v>
      </c>
      <c r="H39" s="137" t="s">
        <v>77</v>
      </c>
      <c r="I39" s="164">
        <v>7</v>
      </c>
      <c r="J39" s="165">
        <v>147500</v>
      </c>
    </row>
    <row r="40" spans="1:10" ht="16.5" customHeight="1" x14ac:dyDescent="0.3">
      <c r="A40" s="284"/>
      <c r="B40" s="161" t="s">
        <v>283</v>
      </c>
      <c r="C40" s="172" t="s">
        <v>443</v>
      </c>
      <c r="D40" s="141" t="s">
        <v>486</v>
      </c>
      <c r="E40" s="162" t="s">
        <v>282</v>
      </c>
      <c r="F40" s="156" t="s">
        <v>402</v>
      </c>
      <c r="G40" s="163" t="s">
        <v>588</v>
      </c>
      <c r="H40" s="137" t="s">
        <v>77</v>
      </c>
      <c r="I40" s="164">
        <v>20</v>
      </c>
      <c r="J40" s="165">
        <v>59000</v>
      </c>
    </row>
    <row r="41" spans="1:10" ht="16.5" customHeight="1" x14ac:dyDescent="0.3">
      <c r="A41" s="284"/>
      <c r="B41" s="161" t="s">
        <v>283</v>
      </c>
      <c r="C41" s="172" t="s">
        <v>442</v>
      </c>
      <c r="D41" s="141" t="s">
        <v>487</v>
      </c>
      <c r="E41" s="162" t="s">
        <v>284</v>
      </c>
      <c r="F41" s="156" t="s">
        <v>403</v>
      </c>
      <c r="G41" s="163" t="s">
        <v>589</v>
      </c>
      <c r="H41" s="137" t="s">
        <v>77</v>
      </c>
      <c r="I41" s="164">
        <v>9</v>
      </c>
      <c r="J41" s="165">
        <v>204700</v>
      </c>
    </row>
    <row r="42" spans="1:10" ht="16.5" customHeight="1" x14ac:dyDescent="0.3">
      <c r="A42" s="284"/>
      <c r="B42" s="301"/>
      <c r="C42" s="302"/>
      <c r="D42" s="302"/>
      <c r="E42" s="302"/>
      <c r="F42" s="302"/>
      <c r="G42" s="303"/>
      <c r="H42" s="259">
        <v>15</v>
      </c>
      <c r="I42" s="260"/>
      <c r="J42" s="138">
        <f>SUM(J27:J41)</f>
        <v>3400200</v>
      </c>
    </row>
    <row r="43" spans="1:10" ht="16.5" customHeight="1" x14ac:dyDescent="0.3">
      <c r="A43" s="284" t="s">
        <v>19</v>
      </c>
      <c r="B43" s="153" t="s">
        <v>226</v>
      </c>
      <c r="C43" s="172" t="s">
        <v>442</v>
      </c>
      <c r="D43" s="141" t="s">
        <v>488</v>
      </c>
      <c r="E43" s="173" t="s">
        <v>285</v>
      </c>
      <c r="F43" s="156" t="s">
        <v>404</v>
      </c>
      <c r="G43" s="151" t="s">
        <v>590</v>
      </c>
      <c r="H43" s="71" t="s">
        <v>77</v>
      </c>
      <c r="I43" s="148">
        <v>7</v>
      </c>
      <c r="J43" s="174">
        <v>178000</v>
      </c>
    </row>
    <row r="44" spans="1:10" ht="16.5" customHeight="1" x14ac:dyDescent="0.3">
      <c r="A44" s="267"/>
      <c r="B44" s="175" t="s">
        <v>226</v>
      </c>
      <c r="C44" s="172" t="s">
        <v>444</v>
      </c>
      <c r="D44" s="141" t="s">
        <v>489</v>
      </c>
      <c r="E44" s="176" t="s">
        <v>286</v>
      </c>
      <c r="F44" s="177" t="s">
        <v>405</v>
      </c>
      <c r="G44" s="140"/>
      <c r="H44" s="149" t="s">
        <v>77</v>
      </c>
      <c r="I44" s="142"/>
      <c r="J44" s="178">
        <v>299830</v>
      </c>
    </row>
    <row r="45" spans="1:10" ht="16.5" customHeight="1" x14ac:dyDescent="0.3">
      <c r="A45" s="267"/>
      <c r="B45" s="153" t="s">
        <v>287</v>
      </c>
      <c r="C45" s="172" t="s">
        <v>440</v>
      </c>
      <c r="D45" s="141" t="s">
        <v>490</v>
      </c>
      <c r="E45" s="173" t="s">
        <v>282</v>
      </c>
      <c r="F45" s="156" t="s">
        <v>402</v>
      </c>
      <c r="G45" s="151" t="s">
        <v>288</v>
      </c>
      <c r="H45" s="71" t="s">
        <v>77</v>
      </c>
      <c r="I45" s="148">
        <v>20</v>
      </c>
      <c r="J45" s="174">
        <v>92000</v>
      </c>
    </row>
    <row r="46" spans="1:10" ht="16.5" customHeight="1" x14ac:dyDescent="0.3">
      <c r="A46" s="267"/>
      <c r="B46" s="153" t="s">
        <v>287</v>
      </c>
      <c r="C46" s="172" t="s">
        <v>445</v>
      </c>
      <c r="D46" s="141" t="s">
        <v>491</v>
      </c>
      <c r="E46" s="173" t="s">
        <v>289</v>
      </c>
      <c r="F46" s="156" t="s">
        <v>406</v>
      </c>
      <c r="G46" s="151" t="s">
        <v>636</v>
      </c>
      <c r="H46" s="71" t="s">
        <v>77</v>
      </c>
      <c r="I46" s="148">
        <v>15</v>
      </c>
      <c r="J46" s="174">
        <v>240000</v>
      </c>
    </row>
    <row r="47" spans="1:10" ht="16.5" customHeight="1" x14ac:dyDescent="0.3">
      <c r="A47" s="267"/>
      <c r="B47" s="153" t="s">
        <v>290</v>
      </c>
      <c r="C47" s="172" t="s">
        <v>441</v>
      </c>
      <c r="D47" s="141" t="s">
        <v>552</v>
      </c>
      <c r="E47" s="173" t="s">
        <v>282</v>
      </c>
      <c r="F47" s="156" t="s">
        <v>402</v>
      </c>
      <c r="G47" s="151" t="s">
        <v>291</v>
      </c>
      <c r="H47" s="71" t="s">
        <v>77</v>
      </c>
      <c r="I47" s="148">
        <v>10</v>
      </c>
      <c r="J47" s="174">
        <v>61000</v>
      </c>
    </row>
    <row r="48" spans="1:10" ht="16.5" customHeight="1" x14ac:dyDescent="0.3">
      <c r="A48" s="267"/>
      <c r="B48" s="153" t="s">
        <v>292</v>
      </c>
      <c r="C48" s="172" t="s">
        <v>440</v>
      </c>
      <c r="D48" s="141" t="s">
        <v>492</v>
      </c>
      <c r="E48" s="173" t="s">
        <v>293</v>
      </c>
      <c r="F48" s="156" t="s">
        <v>407</v>
      </c>
      <c r="G48" s="151" t="s">
        <v>591</v>
      </c>
      <c r="H48" s="71" t="s">
        <v>77</v>
      </c>
      <c r="I48" s="148">
        <v>8</v>
      </c>
      <c r="J48" s="174">
        <v>185000</v>
      </c>
    </row>
    <row r="49" spans="1:11" ht="16.5" customHeight="1" x14ac:dyDescent="0.3">
      <c r="A49" s="267"/>
      <c r="B49" s="153" t="s">
        <v>292</v>
      </c>
      <c r="C49" s="172" t="s">
        <v>442</v>
      </c>
      <c r="D49" s="141" t="s">
        <v>493</v>
      </c>
      <c r="E49" s="173" t="s">
        <v>294</v>
      </c>
      <c r="F49" s="156" t="s">
        <v>408</v>
      </c>
      <c r="G49" s="151" t="s">
        <v>592</v>
      </c>
      <c r="H49" s="71" t="s">
        <v>77</v>
      </c>
      <c r="I49" s="148">
        <v>3</v>
      </c>
      <c r="J49" s="174">
        <v>31000</v>
      </c>
    </row>
    <row r="50" spans="1:11" ht="16.5" customHeight="1" x14ac:dyDescent="0.3">
      <c r="A50" s="267"/>
      <c r="B50" s="179" t="s">
        <v>351</v>
      </c>
      <c r="C50" s="172" t="s">
        <v>439</v>
      </c>
      <c r="D50" s="141" t="s">
        <v>494</v>
      </c>
      <c r="E50" s="180" t="s">
        <v>352</v>
      </c>
      <c r="F50" s="156" t="s">
        <v>409</v>
      </c>
      <c r="G50" s="143" t="s">
        <v>637</v>
      </c>
      <c r="H50" s="149" t="s">
        <v>77</v>
      </c>
      <c r="I50" s="144">
        <v>5</v>
      </c>
      <c r="J50" s="181">
        <v>115000</v>
      </c>
    </row>
    <row r="51" spans="1:11" ht="16.5" customHeight="1" x14ac:dyDescent="0.3">
      <c r="A51" s="267"/>
      <c r="B51" s="179" t="s">
        <v>353</v>
      </c>
      <c r="C51" s="172" t="s">
        <v>439</v>
      </c>
      <c r="D51" s="141" t="s">
        <v>495</v>
      </c>
      <c r="E51" s="180" t="s">
        <v>275</v>
      </c>
      <c r="F51" s="156" t="s">
        <v>399</v>
      </c>
      <c r="G51" s="143" t="s">
        <v>638</v>
      </c>
      <c r="H51" s="149" t="s">
        <v>77</v>
      </c>
      <c r="I51" s="144">
        <v>13</v>
      </c>
      <c r="J51" s="181">
        <v>320000</v>
      </c>
    </row>
    <row r="52" spans="1:11" ht="16.5" customHeight="1" x14ac:dyDescent="0.3">
      <c r="A52" s="267"/>
      <c r="B52" s="179" t="s">
        <v>354</v>
      </c>
      <c r="C52" s="172" t="s">
        <v>439</v>
      </c>
      <c r="D52" s="141" t="s">
        <v>496</v>
      </c>
      <c r="E52" s="180" t="s">
        <v>355</v>
      </c>
      <c r="F52" s="156" t="s">
        <v>410</v>
      </c>
      <c r="G52" s="143" t="s">
        <v>639</v>
      </c>
      <c r="H52" s="149" t="s">
        <v>77</v>
      </c>
      <c r="I52" s="144">
        <v>14</v>
      </c>
      <c r="J52" s="181">
        <v>289000</v>
      </c>
    </row>
    <row r="53" spans="1:11" ht="16.5" customHeight="1" x14ac:dyDescent="0.3">
      <c r="A53" s="267"/>
      <c r="B53" s="179" t="s">
        <v>356</v>
      </c>
      <c r="C53" s="172" t="s">
        <v>439</v>
      </c>
      <c r="D53" s="141" t="s">
        <v>497</v>
      </c>
      <c r="E53" s="180" t="s">
        <v>357</v>
      </c>
      <c r="F53" s="156" t="s">
        <v>411</v>
      </c>
      <c r="G53" s="143" t="s">
        <v>639</v>
      </c>
      <c r="H53" s="149" t="s">
        <v>77</v>
      </c>
      <c r="I53" s="144">
        <v>18</v>
      </c>
      <c r="J53" s="181">
        <v>472000</v>
      </c>
    </row>
    <row r="54" spans="1:11" ht="16.5" customHeight="1" x14ac:dyDescent="0.3">
      <c r="A54" s="267"/>
      <c r="B54" s="179" t="s">
        <v>358</v>
      </c>
      <c r="C54" s="172" t="s">
        <v>439</v>
      </c>
      <c r="D54" s="141" t="s">
        <v>498</v>
      </c>
      <c r="E54" s="180" t="s">
        <v>359</v>
      </c>
      <c r="F54" s="156" t="s">
        <v>412</v>
      </c>
      <c r="G54" s="143" t="s">
        <v>592</v>
      </c>
      <c r="H54" s="149" t="s">
        <v>77</v>
      </c>
      <c r="I54" s="144">
        <v>3</v>
      </c>
      <c r="J54" s="181">
        <v>47000</v>
      </c>
    </row>
    <row r="55" spans="1:11" ht="16.5" customHeight="1" x14ac:dyDescent="0.3">
      <c r="A55" s="267"/>
      <c r="B55" s="179" t="s">
        <v>358</v>
      </c>
      <c r="C55" s="172" t="s">
        <v>439</v>
      </c>
      <c r="D55" s="141" t="s">
        <v>499</v>
      </c>
      <c r="E55" s="180" t="s">
        <v>360</v>
      </c>
      <c r="F55" s="156" t="s">
        <v>413</v>
      </c>
      <c r="G55" s="143" t="s">
        <v>593</v>
      </c>
      <c r="H55" s="149" t="s">
        <v>77</v>
      </c>
      <c r="I55" s="144">
        <v>13</v>
      </c>
      <c r="J55" s="181">
        <v>213000</v>
      </c>
    </row>
    <row r="56" spans="1:11" ht="16.5" customHeight="1" x14ac:dyDescent="0.3">
      <c r="A56" s="267"/>
      <c r="B56" s="179" t="s">
        <v>295</v>
      </c>
      <c r="C56" s="172" t="s">
        <v>439</v>
      </c>
      <c r="D56" s="141" t="s">
        <v>500</v>
      </c>
      <c r="E56" s="180" t="s">
        <v>361</v>
      </c>
      <c r="F56" s="156" t="s">
        <v>414</v>
      </c>
      <c r="G56" s="143" t="s">
        <v>594</v>
      </c>
      <c r="H56" s="149" t="s">
        <v>77</v>
      </c>
      <c r="I56" s="144">
        <v>8</v>
      </c>
      <c r="J56" s="181">
        <v>86000</v>
      </c>
      <c r="K56" s="195"/>
    </row>
    <row r="57" spans="1:11" ht="16.5" customHeight="1" x14ac:dyDescent="0.3">
      <c r="A57" s="267"/>
      <c r="B57" s="179" t="s">
        <v>227</v>
      </c>
      <c r="C57" s="172" t="s">
        <v>441</v>
      </c>
      <c r="D57" s="141" t="s">
        <v>501</v>
      </c>
      <c r="E57" s="180" t="s">
        <v>265</v>
      </c>
      <c r="F57" s="156" t="s">
        <v>390</v>
      </c>
      <c r="G57" s="143" t="s">
        <v>595</v>
      </c>
      <c r="H57" s="149" t="s">
        <v>77</v>
      </c>
      <c r="I57" s="144"/>
      <c r="J57" s="181">
        <v>114000</v>
      </c>
    </row>
    <row r="58" spans="1:11" ht="16.5" customHeight="1" x14ac:dyDescent="0.3">
      <c r="A58" s="267"/>
      <c r="B58" s="153" t="s">
        <v>296</v>
      </c>
      <c r="C58" s="172" t="s">
        <v>446</v>
      </c>
      <c r="D58" s="141" t="s">
        <v>502</v>
      </c>
      <c r="E58" s="173" t="s">
        <v>297</v>
      </c>
      <c r="F58" s="156" t="s">
        <v>415</v>
      </c>
      <c r="G58" s="151" t="s">
        <v>596</v>
      </c>
      <c r="H58" s="71" t="s">
        <v>77</v>
      </c>
      <c r="I58" s="148">
        <v>4</v>
      </c>
      <c r="J58" s="174">
        <v>43000</v>
      </c>
    </row>
    <row r="59" spans="1:11" ht="16.5" customHeight="1" x14ac:dyDescent="0.3">
      <c r="A59" s="284"/>
      <c r="B59" s="296"/>
      <c r="C59" s="297"/>
      <c r="D59" s="297"/>
      <c r="E59" s="297"/>
      <c r="F59" s="297"/>
      <c r="G59" s="298"/>
      <c r="H59" s="259">
        <v>16</v>
      </c>
      <c r="I59" s="260"/>
      <c r="J59" s="138">
        <f>SUM(J43:J58)</f>
        <v>2785830</v>
      </c>
    </row>
    <row r="60" spans="1:11" ht="16.5" customHeight="1" x14ac:dyDescent="0.3">
      <c r="A60" s="284" t="s">
        <v>20</v>
      </c>
      <c r="B60" s="153" t="s">
        <v>298</v>
      </c>
      <c r="C60" s="172" t="s">
        <v>440</v>
      </c>
      <c r="D60" s="141" t="s">
        <v>503</v>
      </c>
      <c r="E60" s="173" t="s">
        <v>278</v>
      </c>
      <c r="F60" s="156" t="s">
        <v>401</v>
      </c>
      <c r="G60" s="151" t="s">
        <v>597</v>
      </c>
      <c r="H60" s="71" t="s">
        <v>77</v>
      </c>
      <c r="I60" s="148">
        <v>7</v>
      </c>
      <c r="J60" s="174">
        <v>81000</v>
      </c>
    </row>
    <row r="61" spans="1:11" ht="16.5" customHeight="1" x14ac:dyDescent="0.3">
      <c r="A61" s="284"/>
      <c r="B61" s="153" t="s">
        <v>299</v>
      </c>
      <c r="C61" s="172" t="s">
        <v>440</v>
      </c>
      <c r="D61" s="141" t="s">
        <v>504</v>
      </c>
      <c r="E61" s="173" t="s">
        <v>278</v>
      </c>
      <c r="F61" s="156" t="s">
        <v>401</v>
      </c>
      <c r="G61" s="182" t="s">
        <v>598</v>
      </c>
      <c r="H61" s="71" t="s">
        <v>77</v>
      </c>
      <c r="I61" s="148">
        <v>8</v>
      </c>
      <c r="J61" s="174">
        <v>67000</v>
      </c>
    </row>
    <row r="62" spans="1:11" ht="16.5" customHeight="1" x14ac:dyDescent="0.3">
      <c r="A62" s="284"/>
      <c r="B62" s="153" t="s">
        <v>300</v>
      </c>
      <c r="C62" s="172" t="s">
        <v>441</v>
      </c>
      <c r="D62" s="141" t="s">
        <v>505</v>
      </c>
      <c r="E62" s="173" t="s">
        <v>301</v>
      </c>
      <c r="F62" s="156" t="s">
        <v>416</v>
      </c>
      <c r="G62" s="151" t="s">
        <v>599</v>
      </c>
      <c r="H62" s="71" t="s">
        <v>77</v>
      </c>
      <c r="I62" s="148">
        <v>4</v>
      </c>
      <c r="J62" s="174">
        <v>48160</v>
      </c>
    </row>
    <row r="63" spans="1:11" ht="16.5" customHeight="1" x14ac:dyDescent="0.3">
      <c r="A63" s="284"/>
      <c r="B63" s="153" t="s">
        <v>300</v>
      </c>
      <c r="C63" s="172" t="s">
        <v>440</v>
      </c>
      <c r="D63" s="141" t="s">
        <v>506</v>
      </c>
      <c r="E63" s="173" t="s">
        <v>275</v>
      </c>
      <c r="F63" s="156" t="s">
        <v>399</v>
      </c>
      <c r="G63" s="151" t="s">
        <v>600</v>
      </c>
      <c r="H63" s="71" t="s">
        <v>77</v>
      </c>
      <c r="I63" s="148">
        <v>10</v>
      </c>
      <c r="J63" s="174">
        <v>268000</v>
      </c>
    </row>
    <row r="64" spans="1:11" ht="16.5" customHeight="1" x14ac:dyDescent="0.3">
      <c r="A64" s="284"/>
      <c r="B64" s="153" t="s">
        <v>302</v>
      </c>
      <c r="C64" s="172" t="s">
        <v>446</v>
      </c>
      <c r="D64" s="141" t="s">
        <v>507</v>
      </c>
      <c r="E64" s="173" t="s">
        <v>265</v>
      </c>
      <c r="F64" s="156" t="s">
        <v>390</v>
      </c>
      <c r="G64" s="151" t="s">
        <v>640</v>
      </c>
      <c r="H64" s="71" t="s">
        <v>77</v>
      </c>
      <c r="I64" s="148"/>
      <c r="J64" s="174">
        <v>144000</v>
      </c>
    </row>
    <row r="65" spans="1:10" ht="16.5" customHeight="1" x14ac:dyDescent="0.3">
      <c r="A65" s="284"/>
      <c r="B65" s="153" t="s">
        <v>303</v>
      </c>
      <c r="C65" s="172" t="s">
        <v>440</v>
      </c>
      <c r="D65" s="141" t="s">
        <v>508</v>
      </c>
      <c r="E65" s="173" t="s">
        <v>304</v>
      </c>
      <c r="F65" s="156" t="s">
        <v>417</v>
      </c>
      <c r="G65" s="151" t="s">
        <v>601</v>
      </c>
      <c r="H65" s="71" t="s">
        <v>77</v>
      </c>
      <c r="I65" s="148">
        <v>15</v>
      </c>
      <c r="J65" s="174">
        <v>179500</v>
      </c>
    </row>
    <row r="66" spans="1:10" ht="16.5" customHeight="1" x14ac:dyDescent="0.3">
      <c r="A66" s="284"/>
      <c r="B66" s="153" t="s">
        <v>305</v>
      </c>
      <c r="C66" s="172" t="s">
        <v>440</v>
      </c>
      <c r="D66" s="141" t="s">
        <v>509</v>
      </c>
      <c r="E66" s="173" t="s">
        <v>306</v>
      </c>
      <c r="F66" s="156" t="s">
        <v>418</v>
      </c>
      <c r="G66" s="151" t="s">
        <v>641</v>
      </c>
      <c r="H66" s="71" t="s">
        <v>77</v>
      </c>
      <c r="I66" s="148">
        <v>7</v>
      </c>
      <c r="J66" s="174">
        <v>195000</v>
      </c>
    </row>
    <row r="67" spans="1:10" ht="16.5" customHeight="1" x14ac:dyDescent="0.3">
      <c r="A67" s="284"/>
      <c r="B67" s="153" t="s">
        <v>307</v>
      </c>
      <c r="C67" s="172" t="s">
        <v>440</v>
      </c>
      <c r="D67" s="141" t="s">
        <v>510</v>
      </c>
      <c r="E67" s="173" t="s">
        <v>265</v>
      </c>
      <c r="F67" s="156" t="s">
        <v>390</v>
      </c>
      <c r="G67" s="151" t="s">
        <v>642</v>
      </c>
      <c r="H67" s="71" t="s">
        <v>77</v>
      </c>
      <c r="I67" s="148"/>
      <c r="J67" s="174">
        <v>114000</v>
      </c>
    </row>
    <row r="68" spans="1:10" ht="15.75" customHeight="1" x14ac:dyDescent="0.3">
      <c r="A68" s="284"/>
      <c r="B68" s="153" t="s">
        <v>308</v>
      </c>
      <c r="C68" s="172" t="s">
        <v>440</v>
      </c>
      <c r="D68" s="141" t="s">
        <v>511</v>
      </c>
      <c r="E68" s="173" t="s">
        <v>373</v>
      </c>
      <c r="F68" s="156" t="s">
        <v>419</v>
      </c>
      <c r="G68" s="151" t="s">
        <v>643</v>
      </c>
      <c r="H68" s="71" t="s">
        <v>77</v>
      </c>
      <c r="I68" s="148">
        <v>17</v>
      </c>
      <c r="J68" s="174">
        <v>470000</v>
      </c>
    </row>
    <row r="69" spans="1:10" ht="16.5" customHeight="1" x14ac:dyDescent="0.3">
      <c r="A69" s="267"/>
      <c r="B69" s="179" t="s">
        <v>222</v>
      </c>
      <c r="C69" s="172" t="s">
        <v>440</v>
      </c>
      <c r="D69" s="141" t="s">
        <v>512</v>
      </c>
      <c r="E69" s="180" t="s">
        <v>278</v>
      </c>
      <c r="F69" s="156" t="s">
        <v>401</v>
      </c>
      <c r="G69" s="143" t="s">
        <v>602</v>
      </c>
      <c r="H69" s="149" t="s">
        <v>77</v>
      </c>
      <c r="I69" s="144">
        <v>14</v>
      </c>
      <c r="J69" s="181">
        <v>168000</v>
      </c>
    </row>
    <row r="70" spans="1:10" ht="16.5" customHeight="1" x14ac:dyDescent="0.3">
      <c r="A70" s="267"/>
      <c r="B70" s="179" t="s">
        <v>362</v>
      </c>
      <c r="C70" s="172" t="s">
        <v>440</v>
      </c>
      <c r="D70" s="141" t="s">
        <v>513</v>
      </c>
      <c r="E70" s="180" t="s">
        <v>275</v>
      </c>
      <c r="F70" s="156" t="s">
        <v>399</v>
      </c>
      <c r="G70" s="143" t="s">
        <v>603</v>
      </c>
      <c r="H70" s="149" t="s">
        <v>77</v>
      </c>
      <c r="I70" s="144">
        <v>18</v>
      </c>
      <c r="J70" s="181">
        <v>480000</v>
      </c>
    </row>
    <row r="71" spans="1:10" ht="16.5" customHeight="1" x14ac:dyDescent="0.3">
      <c r="A71" s="267"/>
      <c r="B71" s="179" t="s">
        <v>363</v>
      </c>
      <c r="C71" s="172" t="s">
        <v>440</v>
      </c>
      <c r="D71" s="141" t="s">
        <v>514</v>
      </c>
      <c r="E71" s="180" t="s">
        <v>265</v>
      </c>
      <c r="F71" s="156" t="s">
        <v>390</v>
      </c>
      <c r="G71" s="143" t="s">
        <v>644</v>
      </c>
      <c r="H71" s="149" t="s">
        <v>77</v>
      </c>
      <c r="I71" s="144"/>
      <c r="J71" s="181">
        <v>114000</v>
      </c>
    </row>
    <row r="72" spans="1:10" ht="16.5" customHeight="1" x14ac:dyDescent="0.3">
      <c r="A72" s="267"/>
      <c r="B72" s="179" t="s">
        <v>228</v>
      </c>
      <c r="C72" s="172" t="s">
        <v>440</v>
      </c>
      <c r="D72" s="141" t="s">
        <v>515</v>
      </c>
      <c r="E72" s="180" t="s">
        <v>364</v>
      </c>
      <c r="F72" s="156" t="s">
        <v>420</v>
      </c>
      <c r="G72" s="143" t="s">
        <v>645</v>
      </c>
      <c r="H72" s="149" t="s">
        <v>77</v>
      </c>
      <c r="I72" s="144">
        <v>9</v>
      </c>
      <c r="J72" s="181">
        <v>237000</v>
      </c>
    </row>
    <row r="73" spans="1:10" ht="16.5" customHeight="1" x14ac:dyDescent="0.3">
      <c r="A73" s="267"/>
      <c r="B73" s="179" t="s">
        <v>365</v>
      </c>
      <c r="C73" s="172" t="s">
        <v>627</v>
      </c>
      <c r="D73" s="141" t="s">
        <v>516</v>
      </c>
      <c r="E73" s="180" t="s">
        <v>270</v>
      </c>
      <c r="F73" s="156" t="s">
        <v>394</v>
      </c>
      <c r="G73" s="143" t="s">
        <v>604</v>
      </c>
      <c r="H73" s="149" t="s">
        <v>77</v>
      </c>
      <c r="I73" s="144">
        <v>15</v>
      </c>
      <c r="J73" s="181">
        <v>250000</v>
      </c>
    </row>
    <row r="74" spans="1:10" ht="16.5" customHeight="1" x14ac:dyDescent="0.3">
      <c r="A74" s="267"/>
      <c r="B74" s="153" t="s">
        <v>223</v>
      </c>
      <c r="C74" s="172" t="s">
        <v>440</v>
      </c>
      <c r="D74" s="141" t="s">
        <v>517</v>
      </c>
      <c r="E74" s="173" t="s">
        <v>309</v>
      </c>
      <c r="F74" s="156" t="s">
        <v>421</v>
      </c>
      <c r="G74" s="151" t="s">
        <v>598</v>
      </c>
      <c r="H74" s="71" t="s">
        <v>77</v>
      </c>
      <c r="I74" s="148">
        <v>5</v>
      </c>
      <c r="J74" s="174">
        <v>130420</v>
      </c>
    </row>
    <row r="75" spans="1:10" ht="16.5" customHeight="1" x14ac:dyDescent="0.3">
      <c r="A75" s="284"/>
      <c r="B75" s="196"/>
      <c r="C75" s="196"/>
      <c r="D75" s="197"/>
      <c r="E75" s="197"/>
      <c r="F75" s="197"/>
      <c r="G75" s="198"/>
      <c r="H75" s="259">
        <v>15</v>
      </c>
      <c r="I75" s="260"/>
      <c r="J75" s="138">
        <f>SUM(J60:J73,J74)</f>
        <v>2946080</v>
      </c>
    </row>
    <row r="76" spans="1:10" ht="16.5" customHeight="1" x14ac:dyDescent="0.3">
      <c r="A76" s="284" t="s">
        <v>21</v>
      </c>
      <c r="B76" s="153" t="s">
        <v>310</v>
      </c>
      <c r="C76" s="172" t="s">
        <v>449</v>
      </c>
      <c r="D76" s="141" t="s">
        <v>518</v>
      </c>
      <c r="E76" s="173" t="s">
        <v>276</v>
      </c>
      <c r="F76" s="156" t="s">
        <v>400</v>
      </c>
      <c r="G76" s="151" t="s">
        <v>646</v>
      </c>
      <c r="H76" s="71" t="s">
        <v>77</v>
      </c>
      <c r="I76" s="148">
        <v>5</v>
      </c>
      <c r="J76" s="174">
        <v>137000</v>
      </c>
    </row>
    <row r="77" spans="1:10" ht="16.5" customHeight="1" x14ac:dyDescent="0.3">
      <c r="A77" s="267"/>
      <c r="B77" s="153" t="s">
        <v>229</v>
      </c>
      <c r="C77" s="172" t="s">
        <v>442</v>
      </c>
      <c r="D77" s="141" t="s">
        <v>519</v>
      </c>
      <c r="E77" s="173" t="s">
        <v>275</v>
      </c>
      <c r="F77" s="156" t="s">
        <v>399</v>
      </c>
      <c r="G77" s="151" t="s">
        <v>605</v>
      </c>
      <c r="H77" s="71" t="s">
        <v>77</v>
      </c>
      <c r="I77" s="148">
        <v>9</v>
      </c>
      <c r="J77" s="174">
        <v>192000</v>
      </c>
    </row>
    <row r="78" spans="1:10" ht="16.5" customHeight="1" x14ac:dyDescent="0.3">
      <c r="A78" s="267"/>
      <c r="B78" s="153" t="s">
        <v>311</v>
      </c>
      <c r="C78" s="172" t="s">
        <v>440</v>
      </c>
      <c r="D78" s="141" t="s">
        <v>520</v>
      </c>
      <c r="E78" s="173" t="s">
        <v>256</v>
      </c>
      <c r="F78" s="156" t="s">
        <v>385</v>
      </c>
      <c r="G78" s="151" t="s">
        <v>606</v>
      </c>
      <c r="H78" s="71" t="s">
        <v>77</v>
      </c>
      <c r="I78" s="148">
        <v>17</v>
      </c>
      <c r="J78" s="174">
        <v>370000</v>
      </c>
    </row>
    <row r="79" spans="1:10" ht="16.5" customHeight="1" x14ac:dyDescent="0.3">
      <c r="A79" s="267"/>
      <c r="B79" s="153" t="s">
        <v>312</v>
      </c>
      <c r="C79" s="172" t="s">
        <v>440</v>
      </c>
      <c r="D79" s="141" t="s">
        <v>521</v>
      </c>
      <c r="E79" s="173" t="s">
        <v>313</v>
      </c>
      <c r="F79" s="156" t="s">
        <v>422</v>
      </c>
      <c r="G79" s="151" t="s">
        <v>607</v>
      </c>
      <c r="H79" s="71" t="s">
        <v>77</v>
      </c>
      <c r="I79" s="148">
        <v>7</v>
      </c>
      <c r="J79" s="174">
        <v>195000</v>
      </c>
    </row>
    <row r="80" spans="1:10" ht="16.5" customHeight="1" x14ac:dyDescent="0.3">
      <c r="A80" s="267"/>
      <c r="B80" s="153" t="s">
        <v>314</v>
      </c>
      <c r="C80" s="172" t="s">
        <v>440</v>
      </c>
      <c r="D80" s="141" t="s">
        <v>522</v>
      </c>
      <c r="E80" s="173" t="s">
        <v>315</v>
      </c>
      <c r="F80" s="156" t="s">
        <v>423</v>
      </c>
      <c r="G80" s="151" t="s">
        <v>647</v>
      </c>
      <c r="H80" s="71" t="s">
        <v>77</v>
      </c>
      <c r="I80" s="148">
        <v>7</v>
      </c>
      <c r="J80" s="174">
        <v>169400</v>
      </c>
    </row>
    <row r="81" spans="1:10" ht="16.5" customHeight="1" x14ac:dyDescent="0.3">
      <c r="A81" s="267"/>
      <c r="B81" s="153" t="s">
        <v>316</v>
      </c>
      <c r="C81" s="172" t="s">
        <v>440</v>
      </c>
      <c r="D81" s="141" t="s">
        <v>523</v>
      </c>
      <c r="E81" s="173" t="s">
        <v>317</v>
      </c>
      <c r="F81" s="156" t="s">
        <v>424</v>
      </c>
      <c r="G81" s="151" t="s">
        <v>608</v>
      </c>
      <c r="H81" s="71" t="s">
        <v>77</v>
      </c>
      <c r="I81" s="148">
        <v>22</v>
      </c>
      <c r="J81" s="174">
        <v>320100</v>
      </c>
    </row>
    <row r="82" spans="1:10" ht="16.5" customHeight="1" x14ac:dyDescent="0.3">
      <c r="A82" s="267"/>
      <c r="B82" s="153" t="s">
        <v>230</v>
      </c>
      <c r="C82" s="172" t="s">
        <v>440</v>
      </c>
      <c r="D82" s="141" t="s">
        <v>524</v>
      </c>
      <c r="E82" s="173" t="s">
        <v>276</v>
      </c>
      <c r="F82" s="156" t="s">
        <v>400</v>
      </c>
      <c r="G82" s="151" t="s">
        <v>609</v>
      </c>
      <c r="H82" s="71" t="s">
        <v>77</v>
      </c>
      <c r="I82" s="148">
        <v>10</v>
      </c>
      <c r="J82" s="174">
        <v>258000</v>
      </c>
    </row>
    <row r="83" spans="1:10" ht="16.5" customHeight="1" x14ac:dyDescent="0.3">
      <c r="A83" s="267"/>
      <c r="B83" s="153" t="s">
        <v>231</v>
      </c>
      <c r="C83" s="172" t="s">
        <v>443</v>
      </c>
      <c r="D83" s="141" t="s">
        <v>525</v>
      </c>
      <c r="E83" s="173" t="s">
        <v>318</v>
      </c>
      <c r="F83" s="156" t="s">
        <v>425</v>
      </c>
      <c r="G83" s="151" t="s">
        <v>610</v>
      </c>
      <c r="H83" s="71" t="s">
        <v>77</v>
      </c>
      <c r="I83" s="148">
        <v>4</v>
      </c>
      <c r="J83" s="174">
        <v>47000</v>
      </c>
    </row>
    <row r="84" spans="1:10" ht="16.5" customHeight="1" x14ac:dyDescent="0.3">
      <c r="A84" s="267"/>
      <c r="B84" s="153" t="s">
        <v>319</v>
      </c>
      <c r="C84" s="172" t="s">
        <v>440</v>
      </c>
      <c r="D84" s="141" t="s">
        <v>526</v>
      </c>
      <c r="E84" s="173" t="s">
        <v>278</v>
      </c>
      <c r="F84" s="156" t="s">
        <v>401</v>
      </c>
      <c r="G84" s="151" t="s">
        <v>648</v>
      </c>
      <c r="H84" s="71" t="s">
        <v>77</v>
      </c>
      <c r="I84" s="148">
        <v>5</v>
      </c>
      <c r="J84" s="174">
        <v>42000</v>
      </c>
    </row>
    <row r="85" spans="1:10" ht="16.5" customHeight="1" x14ac:dyDescent="0.3">
      <c r="A85" s="267"/>
      <c r="B85" s="153" t="s">
        <v>319</v>
      </c>
      <c r="C85" s="172" t="s">
        <v>440</v>
      </c>
      <c r="D85" s="141" t="s">
        <v>527</v>
      </c>
      <c r="E85" s="173" t="s">
        <v>320</v>
      </c>
      <c r="F85" s="156" t="s">
        <v>426</v>
      </c>
      <c r="G85" s="151" t="s">
        <v>611</v>
      </c>
      <c r="H85" s="71" t="s">
        <v>77</v>
      </c>
      <c r="I85" s="148">
        <v>8</v>
      </c>
      <c r="J85" s="174">
        <v>172000</v>
      </c>
    </row>
    <row r="86" spans="1:10" ht="16.5" customHeight="1" x14ac:dyDescent="0.3">
      <c r="A86" s="267"/>
      <c r="B86" s="153" t="s">
        <v>232</v>
      </c>
      <c r="C86" s="172" t="s">
        <v>440</v>
      </c>
      <c r="D86" s="141" t="s">
        <v>528</v>
      </c>
      <c r="E86" s="173" t="s">
        <v>321</v>
      </c>
      <c r="F86" s="156" t="s">
        <v>418</v>
      </c>
      <c r="G86" s="151" t="s">
        <v>649</v>
      </c>
      <c r="H86" s="71" t="s">
        <v>77</v>
      </c>
      <c r="I86" s="148">
        <v>5</v>
      </c>
      <c r="J86" s="174">
        <v>110000</v>
      </c>
    </row>
    <row r="87" spans="1:10" ht="16.5" customHeight="1" x14ac:dyDescent="0.3">
      <c r="A87" s="267"/>
      <c r="B87" s="153" t="s">
        <v>322</v>
      </c>
      <c r="C87" s="172" t="s">
        <v>440</v>
      </c>
      <c r="D87" s="141" t="s">
        <v>529</v>
      </c>
      <c r="E87" s="173" t="s">
        <v>323</v>
      </c>
      <c r="F87" s="156" t="s">
        <v>427</v>
      </c>
      <c r="G87" s="151" t="s">
        <v>592</v>
      </c>
      <c r="H87" s="71" t="s">
        <v>77</v>
      </c>
      <c r="I87" s="148">
        <v>3</v>
      </c>
      <c r="J87" s="174">
        <v>28000</v>
      </c>
    </row>
    <row r="88" spans="1:10" ht="16.5" customHeight="1" x14ac:dyDescent="0.3">
      <c r="A88" s="267"/>
      <c r="B88" s="153" t="s">
        <v>324</v>
      </c>
      <c r="C88" s="172" t="s">
        <v>440</v>
      </c>
      <c r="D88" s="141" t="s">
        <v>530</v>
      </c>
      <c r="E88" s="173" t="s">
        <v>315</v>
      </c>
      <c r="F88" s="156" t="s">
        <v>423</v>
      </c>
      <c r="G88" s="151" t="s">
        <v>612</v>
      </c>
      <c r="H88" s="71" t="s">
        <v>77</v>
      </c>
      <c r="I88" s="148">
        <v>18</v>
      </c>
      <c r="J88" s="174">
        <v>446000</v>
      </c>
    </row>
    <row r="89" spans="1:10" ht="16.5" customHeight="1" x14ac:dyDescent="0.3">
      <c r="A89" s="284"/>
      <c r="B89" s="288"/>
      <c r="C89" s="289"/>
      <c r="D89" s="289"/>
      <c r="E89" s="289"/>
      <c r="F89" s="289"/>
      <c r="G89" s="290"/>
      <c r="H89" s="259">
        <v>13</v>
      </c>
      <c r="I89" s="260"/>
      <c r="J89" s="138">
        <f>SUM(J76:J88)</f>
        <v>2486500</v>
      </c>
    </row>
    <row r="90" spans="1:10" ht="16.5" customHeight="1" x14ac:dyDescent="0.3">
      <c r="A90" s="279" t="s">
        <v>22</v>
      </c>
      <c r="B90" s="161" t="s">
        <v>325</v>
      </c>
      <c r="C90" s="172" t="s">
        <v>442</v>
      </c>
      <c r="D90" s="139" t="s">
        <v>531</v>
      </c>
      <c r="E90" s="162" t="s">
        <v>278</v>
      </c>
      <c r="F90" s="156" t="s">
        <v>401</v>
      </c>
      <c r="G90" s="163" t="s">
        <v>613</v>
      </c>
      <c r="H90" s="137" t="s">
        <v>77</v>
      </c>
      <c r="I90" s="183">
        <v>16</v>
      </c>
      <c r="J90" s="165">
        <v>134000</v>
      </c>
    </row>
    <row r="91" spans="1:10" ht="16.5" customHeight="1" x14ac:dyDescent="0.3">
      <c r="A91" s="280"/>
      <c r="B91" s="161" t="s">
        <v>325</v>
      </c>
      <c r="C91" s="172" t="s">
        <v>442</v>
      </c>
      <c r="D91" s="139" t="s">
        <v>532</v>
      </c>
      <c r="E91" s="162" t="s">
        <v>315</v>
      </c>
      <c r="F91" s="156" t="s">
        <v>423</v>
      </c>
      <c r="G91" s="163" t="s">
        <v>650</v>
      </c>
      <c r="H91" s="137" t="s">
        <v>77</v>
      </c>
      <c r="I91" s="183">
        <v>6</v>
      </c>
      <c r="J91" s="165">
        <v>120000</v>
      </c>
    </row>
    <row r="92" spans="1:10" ht="16.5" customHeight="1" x14ac:dyDescent="0.3">
      <c r="A92" s="280"/>
      <c r="B92" s="161" t="s">
        <v>326</v>
      </c>
      <c r="C92" s="172" t="s">
        <v>442</v>
      </c>
      <c r="D92" s="139" t="s">
        <v>533</v>
      </c>
      <c r="E92" s="162" t="s">
        <v>327</v>
      </c>
      <c r="F92" s="156" t="s">
        <v>428</v>
      </c>
      <c r="G92" s="163" t="s">
        <v>614</v>
      </c>
      <c r="H92" s="137" t="s">
        <v>77</v>
      </c>
      <c r="I92" s="183">
        <v>8</v>
      </c>
      <c r="J92" s="165">
        <v>204000</v>
      </c>
    </row>
    <row r="93" spans="1:10" ht="16.5" customHeight="1" x14ac:dyDescent="0.3">
      <c r="A93" s="280"/>
      <c r="B93" s="161" t="s">
        <v>328</v>
      </c>
      <c r="C93" s="172" t="s">
        <v>442</v>
      </c>
      <c r="D93" s="139" t="s">
        <v>553</v>
      </c>
      <c r="E93" s="162" t="s">
        <v>278</v>
      </c>
      <c r="F93" s="156" t="s">
        <v>401</v>
      </c>
      <c r="G93" s="163" t="s">
        <v>615</v>
      </c>
      <c r="H93" s="137" t="s">
        <v>77</v>
      </c>
      <c r="I93" s="183">
        <v>18</v>
      </c>
      <c r="J93" s="165">
        <v>145000</v>
      </c>
    </row>
    <row r="94" spans="1:10" ht="16.5" customHeight="1" x14ac:dyDescent="0.3">
      <c r="A94" s="280"/>
      <c r="B94" s="161" t="s">
        <v>328</v>
      </c>
      <c r="C94" s="172" t="s">
        <v>442</v>
      </c>
      <c r="D94" s="139" t="s">
        <v>534</v>
      </c>
      <c r="E94" s="162" t="s">
        <v>275</v>
      </c>
      <c r="F94" s="156" t="s">
        <v>399</v>
      </c>
      <c r="G94" s="163" t="s">
        <v>624</v>
      </c>
      <c r="H94" s="137" t="s">
        <v>77</v>
      </c>
      <c r="I94" s="183">
        <v>12</v>
      </c>
      <c r="J94" s="165">
        <v>300000</v>
      </c>
    </row>
    <row r="95" spans="1:10" ht="16.5" customHeight="1" x14ac:dyDescent="0.3">
      <c r="A95" s="280"/>
      <c r="B95" s="161" t="s">
        <v>329</v>
      </c>
      <c r="C95" s="172" t="s">
        <v>442</v>
      </c>
      <c r="D95" s="139" t="s">
        <v>535</v>
      </c>
      <c r="E95" s="162" t="s">
        <v>330</v>
      </c>
      <c r="F95" s="156" t="s">
        <v>429</v>
      </c>
      <c r="G95" s="163" t="s">
        <v>616</v>
      </c>
      <c r="H95" s="137" t="s">
        <v>77</v>
      </c>
      <c r="I95" s="183">
        <v>17</v>
      </c>
      <c r="J95" s="165">
        <v>372000</v>
      </c>
    </row>
    <row r="96" spans="1:10" ht="16.5" customHeight="1" x14ac:dyDescent="0.3">
      <c r="A96" s="280"/>
      <c r="B96" s="161" t="s">
        <v>233</v>
      </c>
      <c r="C96" s="172" t="s">
        <v>442</v>
      </c>
      <c r="D96" s="139" t="s">
        <v>536</v>
      </c>
      <c r="E96" s="162" t="s">
        <v>276</v>
      </c>
      <c r="F96" s="156" t="s">
        <v>400</v>
      </c>
      <c r="G96" s="163" t="s">
        <v>617</v>
      </c>
      <c r="H96" s="137" t="s">
        <v>77</v>
      </c>
      <c r="I96" s="183">
        <v>16</v>
      </c>
      <c r="J96" s="165">
        <v>370000</v>
      </c>
    </row>
    <row r="97" spans="1:10" ht="16.5" customHeight="1" x14ac:dyDescent="0.3">
      <c r="A97" s="280"/>
      <c r="B97" s="161" t="s">
        <v>331</v>
      </c>
      <c r="C97" s="172" t="s">
        <v>442</v>
      </c>
      <c r="D97" s="139" t="s">
        <v>537</v>
      </c>
      <c r="E97" s="162" t="s">
        <v>332</v>
      </c>
      <c r="F97" s="156" t="s">
        <v>430</v>
      </c>
      <c r="G97" s="163" t="s">
        <v>651</v>
      </c>
      <c r="H97" s="137" t="s">
        <v>77</v>
      </c>
      <c r="I97" s="183">
        <v>6</v>
      </c>
      <c r="J97" s="165">
        <v>84000</v>
      </c>
    </row>
    <row r="98" spans="1:10" ht="16.5" customHeight="1" x14ac:dyDescent="0.3">
      <c r="A98" s="280"/>
      <c r="B98" s="161" t="s">
        <v>333</v>
      </c>
      <c r="C98" s="172" t="s">
        <v>442</v>
      </c>
      <c r="D98" s="139" t="s">
        <v>538</v>
      </c>
      <c r="E98" s="162" t="s">
        <v>334</v>
      </c>
      <c r="F98" s="156" t="s">
        <v>431</v>
      </c>
      <c r="G98" s="163" t="s">
        <v>618</v>
      </c>
      <c r="H98" s="137" t="s">
        <v>77</v>
      </c>
      <c r="I98" s="183">
        <v>9</v>
      </c>
      <c r="J98" s="165">
        <v>125000</v>
      </c>
    </row>
    <row r="99" spans="1:10" ht="16.5" customHeight="1" x14ac:dyDescent="0.3">
      <c r="A99" s="280"/>
      <c r="B99" s="161" t="s">
        <v>335</v>
      </c>
      <c r="C99" s="172" t="s">
        <v>442</v>
      </c>
      <c r="D99" s="139" t="s">
        <v>539</v>
      </c>
      <c r="E99" s="162" t="s">
        <v>265</v>
      </c>
      <c r="F99" s="156" t="s">
        <v>390</v>
      </c>
      <c r="G99" s="163" t="s">
        <v>652</v>
      </c>
      <c r="H99" s="137" t="s">
        <v>77</v>
      </c>
      <c r="I99" s="183">
        <v>4</v>
      </c>
      <c r="J99" s="165">
        <v>105000</v>
      </c>
    </row>
    <row r="100" spans="1:10" ht="16.5" customHeight="1" x14ac:dyDescent="0.3">
      <c r="A100" s="280"/>
      <c r="B100" s="161" t="s">
        <v>336</v>
      </c>
      <c r="C100" s="172" t="s">
        <v>442</v>
      </c>
      <c r="D100" s="139" t="s">
        <v>540</v>
      </c>
      <c r="E100" s="162" t="s">
        <v>278</v>
      </c>
      <c r="F100" s="156" t="s">
        <v>401</v>
      </c>
      <c r="G100" s="163" t="s">
        <v>653</v>
      </c>
      <c r="H100" s="137" t="s">
        <v>77</v>
      </c>
      <c r="I100" s="183">
        <v>5</v>
      </c>
      <c r="J100" s="165">
        <v>123000</v>
      </c>
    </row>
    <row r="101" spans="1:10" ht="16.5" customHeight="1" x14ac:dyDescent="0.3">
      <c r="A101" s="281"/>
      <c r="B101" s="285"/>
      <c r="C101" s="286"/>
      <c r="D101" s="286"/>
      <c r="E101" s="286"/>
      <c r="F101" s="286"/>
      <c r="G101" s="287"/>
      <c r="H101" s="277">
        <v>11</v>
      </c>
      <c r="I101" s="278"/>
      <c r="J101" s="138">
        <f>SUM(J90:J100)</f>
        <v>2082000</v>
      </c>
    </row>
    <row r="102" spans="1:10" ht="16.5" customHeight="1" x14ac:dyDescent="0.3">
      <c r="A102" s="284" t="s">
        <v>219</v>
      </c>
      <c r="B102" s="184" t="s">
        <v>555</v>
      </c>
      <c r="C102" s="141" t="s">
        <v>447</v>
      </c>
      <c r="D102" s="139" t="s">
        <v>541</v>
      </c>
      <c r="E102" s="185" t="s">
        <v>337</v>
      </c>
      <c r="F102" s="156" t="s">
        <v>432</v>
      </c>
      <c r="G102" s="185" t="s">
        <v>619</v>
      </c>
      <c r="H102" s="186" t="s">
        <v>77</v>
      </c>
      <c r="I102" s="187">
        <v>3</v>
      </c>
      <c r="J102" s="188">
        <v>48000</v>
      </c>
    </row>
    <row r="103" spans="1:10" ht="16.5" customHeight="1" x14ac:dyDescent="0.3">
      <c r="A103" s="284"/>
      <c r="B103" s="184" t="s">
        <v>556</v>
      </c>
      <c r="C103" s="141" t="s">
        <v>447</v>
      </c>
      <c r="D103" s="139" t="s">
        <v>542</v>
      </c>
      <c r="E103" s="185" t="s">
        <v>338</v>
      </c>
      <c r="F103" s="156" t="s">
        <v>429</v>
      </c>
      <c r="G103" s="185" t="s">
        <v>654</v>
      </c>
      <c r="H103" s="186" t="s">
        <v>77</v>
      </c>
      <c r="I103" s="187">
        <v>5</v>
      </c>
      <c r="J103" s="188">
        <v>99000</v>
      </c>
    </row>
    <row r="104" spans="1:10" ht="16.5" customHeight="1" x14ac:dyDescent="0.3">
      <c r="A104" s="284"/>
      <c r="B104" s="184" t="s">
        <v>557</v>
      </c>
      <c r="C104" s="141" t="s">
        <v>447</v>
      </c>
      <c r="D104" s="139" t="s">
        <v>543</v>
      </c>
      <c r="E104" s="185" t="s">
        <v>339</v>
      </c>
      <c r="F104" s="156" t="s">
        <v>433</v>
      </c>
      <c r="G104" s="185" t="s">
        <v>642</v>
      </c>
      <c r="H104" s="186" t="s">
        <v>77</v>
      </c>
      <c r="I104" s="187">
        <v>9</v>
      </c>
      <c r="J104" s="188">
        <v>247000</v>
      </c>
    </row>
    <row r="105" spans="1:10" ht="16.5" customHeight="1" x14ac:dyDescent="0.3">
      <c r="A105" s="284"/>
      <c r="B105" s="285"/>
      <c r="C105" s="286"/>
      <c r="D105" s="286"/>
      <c r="E105" s="286"/>
      <c r="F105" s="286"/>
      <c r="G105" s="287"/>
      <c r="H105" s="277">
        <v>3</v>
      </c>
      <c r="I105" s="278"/>
      <c r="J105" s="138">
        <f>SUM(J102:J104)</f>
        <v>394000</v>
      </c>
    </row>
    <row r="106" spans="1:10" ht="16.5" customHeight="1" x14ac:dyDescent="0.3">
      <c r="A106" s="284" t="s">
        <v>24</v>
      </c>
      <c r="B106" s="184" t="s">
        <v>558</v>
      </c>
      <c r="C106" s="141" t="s">
        <v>448</v>
      </c>
      <c r="D106" s="152" t="s">
        <v>544</v>
      </c>
      <c r="E106" s="185" t="s">
        <v>340</v>
      </c>
      <c r="F106" s="156" t="s">
        <v>434</v>
      </c>
      <c r="G106" s="185" t="s">
        <v>566</v>
      </c>
      <c r="H106" s="186" t="s">
        <v>77</v>
      </c>
      <c r="I106" s="187">
        <v>7</v>
      </c>
      <c r="J106" s="188">
        <v>154000</v>
      </c>
    </row>
    <row r="107" spans="1:10" ht="16.5" customHeight="1" x14ac:dyDescent="0.3">
      <c r="A107" s="284"/>
      <c r="B107" s="184" t="s">
        <v>559</v>
      </c>
      <c r="C107" s="141" t="s">
        <v>448</v>
      </c>
      <c r="D107" s="152" t="s">
        <v>545</v>
      </c>
      <c r="E107" s="185" t="s">
        <v>341</v>
      </c>
      <c r="F107" s="156" t="s">
        <v>435</v>
      </c>
      <c r="G107" s="185" t="s">
        <v>620</v>
      </c>
      <c r="H107" s="186" t="s">
        <v>77</v>
      </c>
      <c r="I107" s="187">
        <v>50</v>
      </c>
      <c r="J107" s="188">
        <v>64000</v>
      </c>
    </row>
    <row r="108" spans="1:10" ht="16.5" customHeight="1" x14ac:dyDescent="0.3">
      <c r="A108" s="284"/>
      <c r="B108" s="184" t="s">
        <v>560</v>
      </c>
      <c r="C108" s="141" t="s">
        <v>448</v>
      </c>
      <c r="D108" s="152" t="s">
        <v>546</v>
      </c>
      <c r="E108" s="185" t="s">
        <v>342</v>
      </c>
      <c r="F108" s="156" t="s">
        <v>382</v>
      </c>
      <c r="G108" s="185" t="s">
        <v>450</v>
      </c>
      <c r="H108" s="186" t="s">
        <v>77</v>
      </c>
      <c r="I108" s="187">
        <v>200</v>
      </c>
      <c r="J108" s="188">
        <v>141600</v>
      </c>
    </row>
    <row r="109" spans="1:10" ht="16.5" customHeight="1" x14ac:dyDescent="0.3">
      <c r="A109" s="284"/>
      <c r="B109" s="184" t="s">
        <v>561</v>
      </c>
      <c r="C109" s="141" t="s">
        <v>448</v>
      </c>
      <c r="D109" s="152" t="s">
        <v>547</v>
      </c>
      <c r="E109" s="185" t="s">
        <v>343</v>
      </c>
      <c r="F109" s="156" t="s">
        <v>401</v>
      </c>
      <c r="G109" s="185" t="s">
        <v>621</v>
      </c>
      <c r="H109" s="186" t="s">
        <v>77</v>
      </c>
      <c r="I109" s="187">
        <v>4</v>
      </c>
      <c r="J109" s="188">
        <v>50000</v>
      </c>
    </row>
    <row r="110" spans="1:10" ht="16.5" customHeight="1" x14ac:dyDescent="0.3">
      <c r="A110" s="284"/>
      <c r="B110" s="184" t="s">
        <v>562</v>
      </c>
      <c r="C110" s="141" t="s">
        <v>448</v>
      </c>
      <c r="D110" s="152" t="s">
        <v>548</v>
      </c>
      <c r="E110" s="185" t="s">
        <v>344</v>
      </c>
      <c r="F110" s="156" t="s">
        <v>436</v>
      </c>
      <c r="G110" s="185" t="s">
        <v>642</v>
      </c>
      <c r="H110" s="186" t="s">
        <v>77</v>
      </c>
      <c r="I110" s="187">
        <v>7</v>
      </c>
      <c r="J110" s="188">
        <v>70000</v>
      </c>
    </row>
    <row r="111" spans="1:10" ht="16.5" customHeight="1" x14ac:dyDescent="0.3">
      <c r="A111" s="284"/>
      <c r="B111" s="184" t="s">
        <v>562</v>
      </c>
      <c r="C111" s="141" t="s">
        <v>448</v>
      </c>
      <c r="D111" s="152" t="s">
        <v>549</v>
      </c>
      <c r="E111" s="185" t="s">
        <v>343</v>
      </c>
      <c r="F111" s="156" t="s">
        <v>401</v>
      </c>
      <c r="G111" s="185" t="s">
        <v>622</v>
      </c>
      <c r="H111" s="186" t="s">
        <v>77</v>
      </c>
      <c r="I111" s="187">
        <v>7</v>
      </c>
      <c r="J111" s="188">
        <v>52000</v>
      </c>
    </row>
    <row r="112" spans="1:10" ht="16.5" customHeight="1" x14ac:dyDescent="0.3">
      <c r="A112" s="284"/>
      <c r="B112" s="184" t="s">
        <v>563</v>
      </c>
      <c r="C112" s="141" t="s">
        <v>448</v>
      </c>
      <c r="D112" s="152" t="s">
        <v>550</v>
      </c>
      <c r="E112" s="185" t="s">
        <v>345</v>
      </c>
      <c r="F112" s="156" t="s">
        <v>437</v>
      </c>
      <c r="G112" s="185" t="s">
        <v>623</v>
      </c>
      <c r="H112" s="186" t="s">
        <v>77</v>
      </c>
      <c r="I112" s="187">
        <v>15</v>
      </c>
      <c r="J112" s="188">
        <v>394000</v>
      </c>
    </row>
    <row r="113" spans="1:10" ht="16.5" customHeight="1" x14ac:dyDescent="0.3">
      <c r="A113" s="284"/>
      <c r="B113" s="285"/>
      <c r="C113" s="286"/>
      <c r="D113" s="286"/>
      <c r="E113" s="286"/>
      <c r="F113" s="286"/>
      <c r="G113" s="287"/>
      <c r="H113" s="259">
        <v>7</v>
      </c>
      <c r="I113" s="260"/>
      <c r="J113" s="138">
        <f>SUM(J106:J112)</f>
        <v>925600</v>
      </c>
    </row>
    <row r="114" spans="1:10" ht="16.5" customHeight="1" x14ac:dyDescent="0.3">
      <c r="A114" s="280" t="s">
        <v>451</v>
      </c>
      <c r="B114" s="184"/>
      <c r="C114" s="147"/>
      <c r="D114" s="199" t="s">
        <v>554</v>
      </c>
      <c r="E114" s="185"/>
      <c r="F114" s="185"/>
      <c r="G114" s="185"/>
      <c r="H114" s="186"/>
      <c r="I114" s="187"/>
      <c r="J114" s="188">
        <v>0</v>
      </c>
    </row>
    <row r="115" spans="1:10" ht="16.5" customHeight="1" x14ac:dyDescent="0.3">
      <c r="A115" s="281"/>
      <c r="B115" s="291"/>
      <c r="C115" s="292"/>
      <c r="D115" s="292"/>
      <c r="E115" s="292"/>
      <c r="F115" s="292"/>
      <c r="G115" s="293"/>
      <c r="H115" s="277"/>
      <c r="I115" s="278"/>
      <c r="J115" s="138">
        <v>0</v>
      </c>
    </row>
    <row r="116" spans="1:10" ht="16.5" hidden="1" customHeight="1" x14ac:dyDescent="0.3">
      <c r="A116" s="279" t="s">
        <v>26</v>
      </c>
      <c r="B116" s="184"/>
      <c r="C116" s="147"/>
      <c r="D116" s="185"/>
      <c r="E116" s="189"/>
      <c r="F116" s="189"/>
      <c r="G116" s="185"/>
      <c r="H116" s="186"/>
      <c r="I116" s="187"/>
      <c r="J116" s="188"/>
    </row>
    <row r="117" spans="1:10" ht="16.5" hidden="1" customHeight="1" x14ac:dyDescent="0.3">
      <c r="A117" s="280"/>
      <c r="B117" s="184"/>
      <c r="C117" s="147"/>
      <c r="D117" s="185"/>
      <c r="E117" s="189"/>
      <c r="F117" s="189"/>
      <c r="G117" s="185"/>
      <c r="H117" s="186"/>
      <c r="I117" s="187"/>
      <c r="J117" s="188"/>
    </row>
    <row r="118" spans="1:10" ht="16.5" hidden="1" customHeight="1" x14ac:dyDescent="0.3">
      <c r="A118" s="280"/>
      <c r="B118" s="184"/>
      <c r="C118" s="147"/>
      <c r="D118" s="185"/>
      <c r="E118" s="189"/>
      <c r="F118" s="189"/>
      <c r="G118" s="185"/>
      <c r="H118" s="186"/>
      <c r="I118" s="187"/>
      <c r="J118" s="188"/>
    </row>
    <row r="119" spans="1:10" ht="16.5" hidden="1" customHeight="1" x14ac:dyDescent="0.3">
      <c r="A119" s="280"/>
      <c r="B119" s="184"/>
      <c r="C119" s="147"/>
      <c r="D119" s="185"/>
      <c r="E119" s="189"/>
      <c r="F119" s="189"/>
      <c r="G119" s="185"/>
      <c r="H119" s="186"/>
      <c r="I119" s="187"/>
      <c r="J119" s="188"/>
    </row>
    <row r="120" spans="1:10" ht="16.5" hidden="1" customHeight="1" x14ac:dyDescent="0.3">
      <c r="A120" s="280"/>
      <c r="B120" s="184"/>
      <c r="C120" s="147"/>
      <c r="D120" s="185"/>
      <c r="E120" s="189"/>
      <c r="F120" s="189"/>
      <c r="G120" s="185"/>
      <c r="H120" s="186"/>
      <c r="I120" s="187"/>
      <c r="J120" s="188"/>
    </row>
    <row r="121" spans="1:10" ht="16.5" hidden="1" customHeight="1" x14ac:dyDescent="0.3">
      <c r="A121" s="280"/>
      <c r="B121" s="184"/>
      <c r="C121" s="147"/>
      <c r="D121" s="185"/>
      <c r="E121" s="189"/>
      <c r="F121" s="189"/>
      <c r="G121" s="185"/>
      <c r="H121" s="186"/>
      <c r="I121" s="187"/>
      <c r="J121" s="188"/>
    </row>
    <row r="122" spans="1:10" ht="16.5" hidden="1" customHeight="1" x14ac:dyDescent="0.3">
      <c r="A122" s="280"/>
      <c r="B122" s="184"/>
      <c r="C122" s="147"/>
      <c r="D122" s="185"/>
      <c r="E122" s="189"/>
      <c r="F122" s="189"/>
      <c r="G122" s="185"/>
      <c r="H122" s="186"/>
      <c r="I122" s="187"/>
      <c r="J122" s="188"/>
    </row>
    <row r="123" spans="1:10" ht="16.5" hidden="1" customHeight="1" x14ac:dyDescent="0.3">
      <c r="A123" s="280"/>
      <c r="B123" s="184"/>
      <c r="C123" s="147"/>
      <c r="D123" s="185"/>
      <c r="E123" s="189"/>
      <c r="F123" s="189"/>
      <c r="G123" s="185"/>
      <c r="H123" s="186"/>
      <c r="I123" s="187"/>
      <c r="J123" s="188"/>
    </row>
    <row r="124" spans="1:10" ht="16.5" hidden="1" customHeight="1" x14ac:dyDescent="0.3">
      <c r="A124" s="280"/>
      <c r="B124" s="184"/>
      <c r="C124" s="147"/>
      <c r="D124" s="185"/>
      <c r="E124" s="189"/>
      <c r="F124" s="189"/>
      <c r="G124" s="185"/>
      <c r="H124" s="186"/>
      <c r="I124" s="187"/>
      <c r="J124" s="188"/>
    </row>
    <row r="125" spans="1:10" ht="16.5" hidden="1" customHeight="1" x14ac:dyDescent="0.3">
      <c r="A125" s="281"/>
      <c r="B125" s="274"/>
      <c r="C125" s="275"/>
      <c r="D125" s="275"/>
      <c r="E125" s="275"/>
      <c r="F125" s="275"/>
      <c r="G125" s="276"/>
      <c r="H125" s="282"/>
      <c r="I125" s="283"/>
      <c r="J125" s="138"/>
    </row>
    <row r="126" spans="1:10" ht="16.5" hidden="1" customHeight="1" x14ac:dyDescent="0.3">
      <c r="A126" s="279" t="s">
        <v>27</v>
      </c>
      <c r="B126" s="184"/>
      <c r="C126" s="147"/>
      <c r="D126" s="185"/>
      <c r="E126" s="185"/>
      <c r="F126" s="185"/>
      <c r="G126" s="185"/>
      <c r="H126" s="186"/>
      <c r="I126" s="187"/>
      <c r="J126" s="188"/>
    </row>
    <row r="127" spans="1:10" ht="16.5" hidden="1" customHeight="1" x14ac:dyDescent="0.3">
      <c r="A127" s="280"/>
      <c r="B127" s="184"/>
      <c r="C127" s="147"/>
      <c r="D127" s="185"/>
      <c r="E127" s="190"/>
      <c r="F127" s="190"/>
      <c r="G127" s="185"/>
      <c r="H127" s="186"/>
      <c r="I127" s="187"/>
      <c r="J127" s="188"/>
    </row>
    <row r="128" spans="1:10" ht="16.5" hidden="1" customHeight="1" x14ac:dyDescent="0.3">
      <c r="A128" s="280"/>
      <c r="B128" s="184"/>
      <c r="C128" s="147"/>
      <c r="D128" s="185"/>
      <c r="E128" s="190"/>
      <c r="F128" s="190"/>
      <c r="G128" s="185"/>
      <c r="H128" s="186"/>
      <c r="I128" s="187"/>
      <c r="J128" s="188"/>
    </row>
    <row r="129" spans="1:10" ht="16.5" hidden="1" customHeight="1" x14ac:dyDescent="0.3">
      <c r="A129" s="280"/>
      <c r="B129" s="184"/>
      <c r="C129" s="147"/>
      <c r="D129" s="185"/>
      <c r="E129" s="190"/>
      <c r="F129" s="190"/>
      <c r="G129" s="185"/>
      <c r="H129" s="186"/>
      <c r="I129" s="187"/>
      <c r="J129" s="188"/>
    </row>
    <row r="130" spans="1:10" ht="16.5" hidden="1" customHeight="1" x14ac:dyDescent="0.3">
      <c r="A130" s="281"/>
      <c r="B130" s="274"/>
      <c r="C130" s="275"/>
      <c r="D130" s="275"/>
      <c r="E130" s="275"/>
      <c r="F130" s="275"/>
      <c r="G130" s="276"/>
      <c r="H130" s="282"/>
      <c r="I130" s="283"/>
      <c r="J130" s="138"/>
    </row>
    <row r="131" spans="1:10" ht="16.5" hidden="1" customHeight="1" x14ac:dyDescent="0.3">
      <c r="A131" s="279" t="s">
        <v>28</v>
      </c>
      <c r="B131" s="184"/>
      <c r="C131" s="147"/>
      <c r="D131" s="191"/>
      <c r="E131" s="189"/>
      <c r="F131" s="189"/>
      <c r="G131" s="185"/>
      <c r="H131" s="186"/>
      <c r="I131" s="187"/>
      <c r="J131" s="188"/>
    </row>
    <row r="132" spans="1:10" ht="16.5" hidden="1" customHeight="1" x14ac:dyDescent="0.3">
      <c r="A132" s="280"/>
      <c r="B132" s="184"/>
      <c r="C132" s="147"/>
      <c r="D132" s="191"/>
      <c r="E132" s="189"/>
      <c r="F132" s="189"/>
      <c r="G132" s="185"/>
      <c r="H132" s="186"/>
      <c r="I132" s="187"/>
      <c r="J132" s="188"/>
    </row>
    <row r="133" spans="1:10" ht="16.5" hidden="1" customHeight="1" x14ac:dyDescent="0.3">
      <c r="A133" s="280"/>
      <c r="B133" s="184"/>
      <c r="C133" s="147"/>
      <c r="D133" s="191"/>
      <c r="E133" s="189"/>
      <c r="F133" s="189"/>
      <c r="G133" s="185"/>
      <c r="H133" s="186"/>
      <c r="I133" s="187"/>
      <c r="J133" s="188"/>
    </row>
    <row r="134" spans="1:10" ht="16.5" hidden="1" customHeight="1" x14ac:dyDescent="0.3">
      <c r="A134" s="280"/>
      <c r="B134" s="184"/>
      <c r="C134" s="147"/>
      <c r="D134" s="191"/>
      <c r="E134" s="189"/>
      <c r="F134" s="189"/>
      <c r="G134" s="185"/>
      <c r="H134" s="186"/>
      <c r="I134" s="187"/>
      <c r="J134" s="188"/>
    </row>
    <row r="135" spans="1:10" ht="16.5" hidden="1" customHeight="1" x14ac:dyDescent="0.3">
      <c r="A135" s="280"/>
      <c r="B135" s="184"/>
      <c r="C135" s="147"/>
      <c r="D135" s="191"/>
      <c r="E135" s="189"/>
      <c r="F135" s="189"/>
      <c r="G135" s="185"/>
      <c r="H135" s="186"/>
      <c r="I135" s="187"/>
      <c r="J135" s="188"/>
    </row>
    <row r="136" spans="1:10" ht="16.5" hidden="1" customHeight="1" x14ac:dyDescent="0.3">
      <c r="A136" s="280"/>
      <c r="B136" s="184"/>
      <c r="C136" s="147"/>
      <c r="D136" s="191"/>
      <c r="E136" s="189"/>
      <c r="F136" s="189"/>
      <c r="G136" s="185"/>
      <c r="H136" s="186"/>
      <c r="I136" s="187"/>
      <c r="J136" s="188"/>
    </row>
    <row r="137" spans="1:10" ht="16.5" hidden="1" customHeight="1" x14ac:dyDescent="0.3">
      <c r="A137" s="280"/>
      <c r="B137" s="184"/>
      <c r="C137" s="147"/>
      <c r="D137" s="191"/>
      <c r="E137" s="189"/>
      <c r="F137" s="189"/>
      <c r="G137" s="185"/>
      <c r="H137" s="186"/>
      <c r="I137" s="187"/>
      <c r="J137" s="188"/>
    </row>
    <row r="138" spans="1:10" ht="16.5" hidden="1" customHeight="1" x14ac:dyDescent="0.3">
      <c r="A138" s="280"/>
      <c r="B138" s="184"/>
      <c r="C138" s="147"/>
      <c r="D138" s="191"/>
      <c r="E138" s="189"/>
      <c r="F138" s="189"/>
      <c r="G138" s="185"/>
      <c r="H138" s="186"/>
      <c r="I138" s="187"/>
      <c r="J138" s="188"/>
    </row>
    <row r="139" spans="1:10" ht="16.5" hidden="1" customHeight="1" x14ac:dyDescent="0.3">
      <c r="A139" s="280"/>
      <c r="B139" s="184"/>
      <c r="C139" s="147"/>
      <c r="D139" s="191"/>
      <c r="E139" s="189"/>
      <c r="F139" s="189"/>
      <c r="G139" s="185"/>
      <c r="H139" s="186"/>
      <c r="I139" s="187"/>
      <c r="J139" s="188"/>
    </row>
    <row r="140" spans="1:10" ht="16.5" hidden="1" customHeight="1" x14ac:dyDescent="0.3">
      <c r="A140" s="280"/>
      <c r="B140" s="184"/>
      <c r="C140" s="147"/>
      <c r="D140" s="191"/>
      <c r="E140" s="189"/>
      <c r="F140" s="189"/>
      <c r="G140" s="185"/>
      <c r="H140" s="186"/>
      <c r="I140" s="187"/>
      <c r="J140" s="188"/>
    </row>
    <row r="141" spans="1:10" ht="16.5" hidden="1" customHeight="1" x14ac:dyDescent="0.3">
      <c r="A141" s="281"/>
      <c r="B141" s="274"/>
      <c r="C141" s="275"/>
      <c r="D141" s="275"/>
      <c r="E141" s="275"/>
      <c r="F141" s="275"/>
      <c r="G141" s="276"/>
      <c r="H141" s="282">
        <f>COUNTA(H131:H140)</f>
        <v>0</v>
      </c>
      <c r="I141" s="283"/>
      <c r="J141" s="138">
        <f>SUM(J131:J140)</f>
        <v>0</v>
      </c>
    </row>
    <row r="142" spans="1:10" ht="16.5" customHeight="1" x14ac:dyDescent="0.3">
      <c r="A142" s="127"/>
      <c r="B142" s="127"/>
      <c r="C142" s="127"/>
      <c r="D142" s="270"/>
      <c r="E142" s="270"/>
      <c r="F142" s="271"/>
      <c r="G142" s="270"/>
      <c r="H142" s="272"/>
      <c r="I142" s="273"/>
      <c r="J142" s="192">
        <f>SUM(J26,J42,J59,J75,J89,J101,J105,J113,J115,J125,J130,J141)</f>
        <v>19753310</v>
      </c>
    </row>
  </sheetData>
  <mergeCells count="37"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  <mergeCell ref="H105:I105"/>
    <mergeCell ref="B89:G89"/>
    <mergeCell ref="B101:G101"/>
    <mergeCell ref="B105:G105"/>
    <mergeCell ref="A90:A101"/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7"/>
  <sheetViews>
    <sheetView tabSelected="1" zoomScaleNormal="100" zoomScaleSheetLayoutView="7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 x14ac:dyDescent="0.3"/>
  <cols>
    <col min="1" max="1" width="10.625" style="8" customWidth="1"/>
    <col min="2" max="2" width="10.625" customWidth="1"/>
    <col min="3" max="3" width="10.625" style="1" customWidth="1"/>
    <col min="4" max="4" width="27.625" style="146" customWidth="1"/>
    <col min="5" max="5" width="25.625" style="1" customWidth="1"/>
    <col min="6" max="6" width="10.625" style="145" customWidth="1"/>
    <col min="7" max="9" width="10.625" style="1" customWidth="1"/>
    <col min="10" max="10" width="10.625" style="211" customWidth="1"/>
    <col min="12" max="12" width="10.875" bestFit="1" customWidth="1"/>
    <col min="14" max="14" width="9.375" bestFit="1" customWidth="1"/>
  </cols>
  <sheetData>
    <row r="1" spans="1:10" ht="16.5" x14ac:dyDescent="0.3">
      <c r="A1" s="294" t="s">
        <v>690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0" ht="16.5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0" ht="16.5" x14ac:dyDescent="0.3">
      <c r="A3" s="295"/>
      <c r="B3" s="295"/>
      <c r="C3" s="295"/>
      <c r="D3" s="295"/>
      <c r="E3" s="295"/>
      <c r="F3" s="295"/>
      <c r="G3" s="295"/>
      <c r="H3" s="295"/>
      <c r="I3" s="295"/>
      <c r="J3" s="295"/>
    </row>
    <row r="4" spans="1:10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</row>
    <row r="5" spans="1:10" ht="20.100000000000001" customHeight="1" x14ac:dyDescent="0.3">
      <c r="A5" s="308">
        <v>1</v>
      </c>
      <c r="B5" s="206">
        <v>46034</v>
      </c>
      <c r="C5" s="139" t="s">
        <v>661</v>
      </c>
      <c r="D5" s="217" t="s">
        <v>676</v>
      </c>
      <c r="E5" s="140" t="s">
        <v>685</v>
      </c>
      <c r="F5" s="207" t="s">
        <v>686</v>
      </c>
      <c r="G5" s="216" t="s">
        <v>659</v>
      </c>
      <c r="H5" s="216" t="s">
        <v>662</v>
      </c>
      <c r="I5" s="216">
        <v>9</v>
      </c>
      <c r="J5" s="212">
        <v>270000</v>
      </c>
    </row>
    <row r="6" spans="1:10" ht="20.100000000000001" customHeight="1" x14ac:dyDescent="0.3">
      <c r="A6" s="309"/>
      <c r="B6" s="206">
        <v>46037</v>
      </c>
      <c r="C6" s="139" t="s">
        <v>661</v>
      </c>
      <c r="D6" s="229" t="s">
        <v>853</v>
      </c>
      <c r="E6" s="140" t="s">
        <v>703</v>
      </c>
      <c r="F6" s="207" t="s">
        <v>699</v>
      </c>
      <c r="G6" s="244" t="s">
        <v>659</v>
      </c>
      <c r="H6" s="244" t="s">
        <v>30</v>
      </c>
      <c r="I6" s="244">
        <v>20</v>
      </c>
      <c r="J6" s="212">
        <v>192000</v>
      </c>
    </row>
    <row r="7" spans="1:10" ht="20.100000000000001" customHeight="1" x14ac:dyDescent="0.3">
      <c r="A7" s="309"/>
      <c r="B7" s="206">
        <v>46037</v>
      </c>
      <c r="C7" s="139" t="s">
        <v>661</v>
      </c>
      <c r="D7" s="217" t="s">
        <v>695</v>
      </c>
      <c r="E7" s="140" t="s">
        <v>677</v>
      </c>
      <c r="F7" s="207" t="s">
        <v>678</v>
      </c>
      <c r="G7" s="244" t="s">
        <v>659</v>
      </c>
      <c r="H7" s="244" t="s">
        <v>30</v>
      </c>
      <c r="I7" s="244">
        <v>4</v>
      </c>
      <c r="J7" s="212">
        <v>45300</v>
      </c>
    </row>
    <row r="8" spans="1:10" ht="20.100000000000001" customHeight="1" x14ac:dyDescent="0.3">
      <c r="A8" s="309"/>
      <c r="B8" s="206">
        <v>46045</v>
      </c>
      <c r="C8" s="139" t="s">
        <v>661</v>
      </c>
      <c r="D8" s="217" t="s">
        <v>852</v>
      </c>
      <c r="E8" s="140" t="s">
        <v>700</v>
      </c>
      <c r="F8" s="207" t="s">
        <v>701</v>
      </c>
      <c r="G8" s="244" t="s">
        <v>679</v>
      </c>
      <c r="H8" s="244" t="s">
        <v>30</v>
      </c>
      <c r="I8" s="244">
        <v>100</v>
      </c>
      <c r="J8" s="212">
        <v>400000</v>
      </c>
    </row>
    <row r="9" spans="1:10" ht="20.100000000000001" customHeight="1" x14ac:dyDescent="0.3">
      <c r="A9" s="309"/>
      <c r="B9" s="206">
        <v>46045</v>
      </c>
      <c r="C9" s="139" t="s">
        <v>661</v>
      </c>
      <c r="D9" s="217" t="s">
        <v>689</v>
      </c>
      <c r="E9" s="140" t="s">
        <v>683</v>
      </c>
      <c r="F9" s="207" t="s">
        <v>682</v>
      </c>
      <c r="G9" s="244" t="s">
        <v>679</v>
      </c>
      <c r="H9" s="244" t="s">
        <v>30</v>
      </c>
      <c r="I9" s="244">
        <v>6</v>
      </c>
      <c r="J9" s="212">
        <v>78000</v>
      </c>
    </row>
    <row r="10" spans="1:10" ht="20.100000000000001" customHeight="1" x14ac:dyDescent="0.3">
      <c r="A10" s="309"/>
      <c r="B10" s="206">
        <v>46045</v>
      </c>
      <c r="C10" s="139" t="s">
        <v>661</v>
      </c>
      <c r="D10" s="217" t="s">
        <v>696</v>
      </c>
      <c r="E10" s="140" t="s">
        <v>702</v>
      </c>
      <c r="F10" s="207" t="s">
        <v>684</v>
      </c>
      <c r="G10" s="244" t="s">
        <v>659</v>
      </c>
      <c r="H10" s="244" t="s">
        <v>30</v>
      </c>
      <c r="I10" s="244">
        <v>8</v>
      </c>
      <c r="J10" s="212">
        <v>62000</v>
      </c>
    </row>
    <row r="11" spans="1:10" ht="20.100000000000001" customHeight="1" x14ac:dyDescent="0.3">
      <c r="A11" s="309"/>
      <c r="B11" s="206">
        <v>46048</v>
      </c>
      <c r="C11" s="139" t="s">
        <v>661</v>
      </c>
      <c r="D11" s="217" t="s">
        <v>697</v>
      </c>
      <c r="E11" s="140" t="s">
        <v>685</v>
      </c>
      <c r="F11" s="207" t="s">
        <v>686</v>
      </c>
      <c r="G11" s="244" t="s">
        <v>679</v>
      </c>
      <c r="H11" s="244" t="s">
        <v>30</v>
      </c>
      <c r="I11" s="244">
        <v>7</v>
      </c>
      <c r="J11" s="212">
        <v>210000</v>
      </c>
    </row>
    <row r="12" spans="1:10" ht="20.100000000000001" customHeight="1" x14ac:dyDescent="0.3">
      <c r="A12" s="309"/>
      <c r="B12" s="206">
        <v>46049</v>
      </c>
      <c r="C12" s="139" t="s">
        <v>661</v>
      </c>
      <c r="D12" s="217" t="s">
        <v>698</v>
      </c>
      <c r="E12" s="140" t="s">
        <v>687</v>
      </c>
      <c r="F12" s="207" t="s">
        <v>688</v>
      </c>
      <c r="G12" s="244" t="s">
        <v>659</v>
      </c>
      <c r="H12" s="244" t="s">
        <v>30</v>
      </c>
      <c r="I12" s="244">
        <v>4</v>
      </c>
      <c r="J12" s="212">
        <v>106000</v>
      </c>
    </row>
    <row r="13" spans="1:10" ht="20.100000000000001" customHeight="1" x14ac:dyDescent="0.3">
      <c r="A13" s="310"/>
      <c r="B13" s="306" t="s">
        <v>673</v>
      </c>
      <c r="C13" s="306"/>
      <c r="D13" s="306"/>
      <c r="E13" s="306"/>
      <c r="F13" s="306"/>
      <c r="G13" s="307"/>
      <c r="H13" s="282" t="s">
        <v>680</v>
      </c>
      <c r="I13" s="283"/>
      <c r="J13" s="209">
        <f>SUM(J5:J12)</f>
        <v>1363300</v>
      </c>
    </row>
    <row r="14" spans="1:10" ht="20.100000000000001" customHeight="1" x14ac:dyDescent="0.3">
      <c r="A14" s="308">
        <v>2</v>
      </c>
      <c r="B14" s="206">
        <v>46056</v>
      </c>
      <c r="C14" s="139" t="s">
        <v>661</v>
      </c>
      <c r="D14" s="217" t="s">
        <v>689</v>
      </c>
      <c r="E14" s="140" t="s">
        <v>685</v>
      </c>
      <c r="F14" s="207" t="s">
        <v>686</v>
      </c>
      <c r="G14" s="246" t="s">
        <v>679</v>
      </c>
      <c r="H14" s="246" t="s">
        <v>30</v>
      </c>
      <c r="I14" s="246">
        <v>6</v>
      </c>
      <c r="J14" s="212">
        <v>180000</v>
      </c>
    </row>
    <row r="15" spans="1:10" ht="20.100000000000001" customHeight="1" x14ac:dyDescent="0.3">
      <c r="A15" s="309"/>
      <c r="B15" s="206">
        <v>46058</v>
      </c>
      <c r="C15" s="139" t="s">
        <v>661</v>
      </c>
      <c r="D15" s="217" t="s">
        <v>746</v>
      </c>
      <c r="E15" s="140" t="s">
        <v>750</v>
      </c>
      <c r="F15" s="207" t="s">
        <v>751</v>
      </c>
      <c r="G15" s="246" t="s">
        <v>679</v>
      </c>
      <c r="H15" s="246" t="s">
        <v>30</v>
      </c>
      <c r="I15" s="246">
        <v>7</v>
      </c>
      <c r="J15" s="212">
        <v>130000</v>
      </c>
    </row>
    <row r="16" spans="1:10" ht="20.100000000000001" customHeight="1" x14ac:dyDescent="0.3">
      <c r="A16" s="309"/>
      <c r="B16" s="206">
        <v>46064</v>
      </c>
      <c r="C16" s="139" t="s">
        <v>661</v>
      </c>
      <c r="D16" s="217" t="s">
        <v>747</v>
      </c>
      <c r="E16" s="140" t="s">
        <v>752</v>
      </c>
      <c r="F16" s="207" t="s">
        <v>753</v>
      </c>
      <c r="G16" s="246" t="s">
        <v>659</v>
      </c>
      <c r="H16" s="246" t="s">
        <v>30</v>
      </c>
      <c r="I16" s="246">
        <v>5</v>
      </c>
      <c r="J16" s="212">
        <v>120000</v>
      </c>
    </row>
    <row r="17" spans="1:10" ht="20.100000000000001" customHeight="1" x14ac:dyDescent="0.3">
      <c r="A17" s="309"/>
      <c r="B17" s="206">
        <v>46064</v>
      </c>
      <c r="C17" s="139" t="s">
        <v>661</v>
      </c>
      <c r="D17" s="217" t="s">
        <v>748</v>
      </c>
      <c r="E17" s="140" t="s">
        <v>754</v>
      </c>
      <c r="F17" s="207" t="s">
        <v>755</v>
      </c>
      <c r="G17" s="246" t="s">
        <v>679</v>
      </c>
      <c r="H17" s="246" t="s">
        <v>30</v>
      </c>
      <c r="I17" s="246">
        <v>15</v>
      </c>
      <c r="J17" s="212">
        <v>240000</v>
      </c>
    </row>
    <row r="18" spans="1:10" ht="20.100000000000001" customHeight="1" x14ac:dyDescent="0.3">
      <c r="A18" s="309"/>
      <c r="B18" s="206">
        <v>46065</v>
      </c>
      <c r="C18" s="139" t="s">
        <v>661</v>
      </c>
      <c r="D18" s="217" t="s">
        <v>749</v>
      </c>
      <c r="E18" s="140" t="s">
        <v>756</v>
      </c>
      <c r="F18" s="207" t="s">
        <v>757</v>
      </c>
      <c r="G18" s="246" t="s">
        <v>679</v>
      </c>
      <c r="H18" s="246" t="s">
        <v>30</v>
      </c>
      <c r="I18" s="246">
        <v>15</v>
      </c>
      <c r="J18" s="212">
        <v>450000</v>
      </c>
    </row>
    <row r="19" spans="1:10" ht="20.100000000000001" customHeight="1" x14ac:dyDescent="0.3">
      <c r="A19" s="310"/>
      <c r="B19" s="306" t="s">
        <v>11</v>
      </c>
      <c r="C19" s="306"/>
      <c r="D19" s="306"/>
      <c r="E19" s="306"/>
      <c r="F19" s="306"/>
      <c r="G19" s="307"/>
      <c r="H19" s="282" t="s">
        <v>758</v>
      </c>
      <c r="I19" s="283"/>
      <c r="J19" s="209">
        <f>SUM(J14:J18)</f>
        <v>1120000</v>
      </c>
    </row>
    <row r="20" spans="1:10" ht="20.100000000000001" customHeight="1" x14ac:dyDescent="0.3">
      <c r="A20" s="308">
        <v>3</v>
      </c>
      <c r="B20" s="206">
        <v>46085</v>
      </c>
      <c r="C20" s="139" t="s">
        <v>661</v>
      </c>
      <c r="D20" s="217" t="s">
        <v>799</v>
      </c>
      <c r="E20" s="140" t="s">
        <v>802</v>
      </c>
      <c r="F20" s="207" t="s">
        <v>803</v>
      </c>
      <c r="G20" s="248" t="s">
        <v>679</v>
      </c>
      <c r="H20" s="248" t="s">
        <v>30</v>
      </c>
      <c r="I20" s="248">
        <v>12</v>
      </c>
      <c r="J20" s="212">
        <v>360000</v>
      </c>
    </row>
    <row r="21" spans="1:10" ht="20.100000000000001" customHeight="1" x14ac:dyDescent="0.3">
      <c r="A21" s="309"/>
      <c r="B21" s="206">
        <v>46098</v>
      </c>
      <c r="C21" s="139" t="s">
        <v>661</v>
      </c>
      <c r="D21" s="217" t="s">
        <v>800</v>
      </c>
      <c r="E21" s="140" t="s">
        <v>804</v>
      </c>
      <c r="F21" s="207" t="s">
        <v>805</v>
      </c>
      <c r="G21" s="248" t="s">
        <v>659</v>
      </c>
      <c r="H21" s="248" t="s">
        <v>30</v>
      </c>
      <c r="I21" s="248">
        <v>6</v>
      </c>
      <c r="J21" s="212">
        <v>28000</v>
      </c>
    </row>
    <row r="22" spans="1:10" ht="20.100000000000001" customHeight="1" x14ac:dyDescent="0.3">
      <c r="A22" s="309"/>
      <c r="B22" s="206">
        <v>46100</v>
      </c>
      <c r="C22" s="139" t="s">
        <v>661</v>
      </c>
      <c r="D22" s="217" t="s">
        <v>801</v>
      </c>
      <c r="E22" s="140" t="s">
        <v>806</v>
      </c>
      <c r="F22" s="207" t="s">
        <v>807</v>
      </c>
      <c r="G22" s="248" t="s">
        <v>659</v>
      </c>
      <c r="H22" s="248" t="s">
        <v>30</v>
      </c>
      <c r="I22" s="248">
        <v>60</v>
      </c>
      <c r="J22" s="212">
        <v>213000</v>
      </c>
    </row>
    <row r="23" spans="1:10" ht="20.100000000000001" customHeight="1" x14ac:dyDescent="0.3">
      <c r="A23" s="309"/>
      <c r="B23" s="206">
        <v>46106</v>
      </c>
      <c r="C23" s="139" t="s">
        <v>661</v>
      </c>
      <c r="D23" s="217" t="s">
        <v>799</v>
      </c>
      <c r="E23" s="140" t="s">
        <v>808</v>
      </c>
      <c r="F23" s="207" t="s">
        <v>809</v>
      </c>
      <c r="G23" s="248" t="s">
        <v>679</v>
      </c>
      <c r="H23" s="248" t="s">
        <v>30</v>
      </c>
      <c r="I23" s="248">
        <v>15</v>
      </c>
      <c r="J23" s="212">
        <v>66000</v>
      </c>
    </row>
    <row r="24" spans="1:10" ht="20.100000000000001" customHeight="1" x14ac:dyDescent="0.3">
      <c r="A24" s="309"/>
      <c r="B24" s="206">
        <v>46111</v>
      </c>
      <c r="C24" s="139" t="s">
        <v>661</v>
      </c>
      <c r="D24" s="217" t="s">
        <v>812</v>
      </c>
      <c r="E24" s="140" t="s">
        <v>810</v>
      </c>
      <c r="F24" s="207" t="s">
        <v>811</v>
      </c>
      <c r="G24" s="248" t="s">
        <v>659</v>
      </c>
      <c r="H24" s="248" t="s">
        <v>30</v>
      </c>
      <c r="I24" s="248">
        <v>16</v>
      </c>
      <c r="J24" s="212">
        <v>100600</v>
      </c>
    </row>
    <row r="25" spans="1:10" ht="20.100000000000001" customHeight="1" x14ac:dyDescent="0.3">
      <c r="A25" s="310"/>
      <c r="B25" s="306" t="s">
        <v>12</v>
      </c>
      <c r="C25" s="306"/>
      <c r="D25" s="306"/>
      <c r="E25" s="306"/>
      <c r="F25" s="306"/>
      <c r="G25" s="307"/>
      <c r="H25" s="282" t="s">
        <v>758</v>
      </c>
      <c r="I25" s="283"/>
      <c r="J25" s="209">
        <f>SUM(J20:J24)</f>
        <v>767600</v>
      </c>
    </row>
    <row r="26" spans="1:10" ht="20.100000000000001" customHeight="1" x14ac:dyDescent="0.3">
      <c r="A26" s="308">
        <v>4</v>
      </c>
      <c r="B26" s="206">
        <v>46114</v>
      </c>
      <c r="C26" s="139" t="s">
        <v>661</v>
      </c>
      <c r="D26" s="217" t="s">
        <v>854</v>
      </c>
      <c r="E26" s="140" t="s">
        <v>773</v>
      </c>
      <c r="F26" s="207" t="s">
        <v>774</v>
      </c>
      <c r="G26" s="251" t="s">
        <v>679</v>
      </c>
      <c r="H26" s="251" t="s">
        <v>30</v>
      </c>
      <c r="I26" s="251">
        <v>15</v>
      </c>
      <c r="J26" s="212">
        <v>70000</v>
      </c>
    </row>
    <row r="27" spans="1:10" ht="20.100000000000001" customHeight="1" x14ac:dyDescent="0.3">
      <c r="A27" s="309"/>
      <c r="B27" s="206">
        <v>46115</v>
      </c>
      <c r="C27" s="139" t="s">
        <v>661</v>
      </c>
      <c r="D27" s="217" t="s">
        <v>698</v>
      </c>
      <c r="E27" s="140" t="s">
        <v>840</v>
      </c>
      <c r="F27" s="207" t="s">
        <v>841</v>
      </c>
      <c r="G27" s="251" t="s">
        <v>659</v>
      </c>
      <c r="H27" s="251" t="s">
        <v>30</v>
      </c>
      <c r="I27" s="251">
        <v>5</v>
      </c>
      <c r="J27" s="212">
        <v>145000</v>
      </c>
    </row>
    <row r="28" spans="1:10" ht="20.100000000000001" customHeight="1" x14ac:dyDescent="0.3">
      <c r="A28" s="309"/>
      <c r="B28" s="206">
        <v>46118</v>
      </c>
      <c r="C28" s="139" t="s">
        <v>661</v>
      </c>
      <c r="D28" s="217" t="s">
        <v>855</v>
      </c>
      <c r="E28" s="140" t="s">
        <v>856</v>
      </c>
      <c r="F28" s="207" t="s">
        <v>857</v>
      </c>
      <c r="G28" s="251" t="s">
        <v>659</v>
      </c>
      <c r="H28" s="251" t="s">
        <v>30</v>
      </c>
      <c r="I28" s="251">
        <v>9</v>
      </c>
      <c r="J28" s="212">
        <v>153000</v>
      </c>
    </row>
    <row r="29" spans="1:10" ht="20.100000000000001" customHeight="1" x14ac:dyDescent="0.3">
      <c r="A29" s="309"/>
      <c r="B29" s="206">
        <v>46121</v>
      </c>
      <c r="C29" s="139" t="s">
        <v>661</v>
      </c>
      <c r="D29" s="217" t="s">
        <v>858</v>
      </c>
      <c r="E29" s="140" t="s">
        <v>752</v>
      </c>
      <c r="F29" s="207" t="s">
        <v>753</v>
      </c>
      <c r="G29" s="251" t="s">
        <v>679</v>
      </c>
      <c r="H29" s="251" t="s">
        <v>30</v>
      </c>
      <c r="I29" s="251">
        <v>7</v>
      </c>
      <c r="J29" s="212">
        <v>141000</v>
      </c>
    </row>
    <row r="30" spans="1:10" ht="20.100000000000001" customHeight="1" x14ac:dyDescent="0.3">
      <c r="A30" s="309"/>
      <c r="B30" s="206">
        <v>46135</v>
      </c>
      <c r="C30" s="139" t="s">
        <v>661</v>
      </c>
      <c r="D30" s="217" t="s">
        <v>862</v>
      </c>
      <c r="E30" s="140" t="s">
        <v>864</v>
      </c>
      <c r="F30" s="207" t="s">
        <v>865</v>
      </c>
      <c r="G30" s="252" t="s">
        <v>679</v>
      </c>
      <c r="H30" s="251" t="s">
        <v>30</v>
      </c>
      <c r="I30" s="252">
        <v>80</v>
      </c>
      <c r="J30" s="212">
        <v>285840</v>
      </c>
    </row>
    <row r="31" spans="1:10" ht="20.100000000000001" customHeight="1" x14ac:dyDescent="0.3">
      <c r="A31" s="309"/>
      <c r="B31" s="206">
        <v>46136</v>
      </c>
      <c r="C31" s="139" t="s">
        <v>661</v>
      </c>
      <c r="D31" s="217" t="s">
        <v>859</v>
      </c>
      <c r="E31" s="140" t="s">
        <v>860</v>
      </c>
      <c r="F31" s="207" t="s">
        <v>861</v>
      </c>
      <c r="G31" s="251" t="s">
        <v>679</v>
      </c>
      <c r="H31" s="251" t="s">
        <v>30</v>
      </c>
      <c r="I31" s="251">
        <v>14</v>
      </c>
      <c r="J31" s="212">
        <v>270000</v>
      </c>
    </row>
    <row r="32" spans="1:10" ht="20.100000000000001" customHeight="1" x14ac:dyDescent="0.3">
      <c r="A32" s="310"/>
      <c r="B32" s="306" t="s">
        <v>13</v>
      </c>
      <c r="C32" s="306"/>
      <c r="D32" s="306"/>
      <c r="E32" s="306"/>
      <c r="F32" s="306"/>
      <c r="G32" s="307"/>
      <c r="H32" s="282" t="s">
        <v>863</v>
      </c>
      <c r="I32" s="283"/>
      <c r="J32" s="209">
        <f>SUM(J26:J31)</f>
        <v>1064840</v>
      </c>
    </row>
    <row r="33" spans="1:10" ht="20.100000000000001" customHeight="1" x14ac:dyDescent="0.3">
      <c r="A33" s="308">
        <v>5</v>
      </c>
      <c r="B33" s="206">
        <v>46162</v>
      </c>
      <c r="C33" s="139" t="s">
        <v>661</v>
      </c>
      <c r="D33" s="217" t="s">
        <v>918</v>
      </c>
      <c r="E33" s="140" t="s">
        <v>856</v>
      </c>
      <c r="F33" s="207" t="s">
        <v>857</v>
      </c>
      <c r="G33" s="253" t="s">
        <v>659</v>
      </c>
      <c r="H33" s="253" t="s">
        <v>30</v>
      </c>
      <c r="I33" s="253">
        <v>10</v>
      </c>
      <c r="J33" s="212">
        <v>160000</v>
      </c>
    </row>
    <row r="34" spans="1:10" ht="20.100000000000001" customHeight="1" x14ac:dyDescent="0.3">
      <c r="A34" s="310"/>
      <c r="B34" s="306" t="s">
        <v>14</v>
      </c>
      <c r="C34" s="306"/>
      <c r="D34" s="306"/>
      <c r="E34" s="306"/>
      <c r="F34" s="306"/>
      <c r="G34" s="307"/>
      <c r="H34" s="282" t="s">
        <v>779</v>
      </c>
      <c r="I34" s="283"/>
      <c r="J34" s="209">
        <f>SUM(J33:J33)</f>
        <v>160000</v>
      </c>
    </row>
    <row r="35" spans="1:10" ht="20.100000000000001" customHeight="1" x14ac:dyDescent="0.3">
      <c r="A35" s="308">
        <v>6</v>
      </c>
      <c r="B35" s="206">
        <v>46174</v>
      </c>
      <c r="C35" s="139" t="s">
        <v>661</v>
      </c>
      <c r="D35" s="217" t="s">
        <v>919</v>
      </c>
      <c r="E35" s="140" t="s">
        <v>840</v>
      </c>
      <c r="F35" s="207" t="s">
        <v>841</v>
      </c>
      <c r="G35" s="254" t="s">
        <v>659</v>
      </c>
      <c r="H35" s="254" t="s">
        <v>30</v>
      </c>
      <c r="I35" s="254">
        <v>10</v>
      </c>
      <c r="J35" s="212">
        <v>220000</v>
      </c>
    </row>
    <row r="36" spans="1:10" ht="20.100000000000001" customHeight="1" x14ac:dyDescent="0.3">
      <c r="A36" s="310"/>
      <c r="B36" s="306" t="s">
        <v>15</v>
      </c>
      <c r="C36" s="306"/>
      <c r="D36" s="306"/>
      <c r="E36" s="306"/>
      <c r="F36" s="306"/>
      <c r="G36" s="307"/>
      <c r="H36" s="282" t="s">
        <v>779</v>
      </c>
      <c r="I36" s="283"/>
      <c r="J36" s="209">
        <f>SUM(J35:J35)</f>
        <v>220000</v>
      </c>
    </row>
    <row r="37" spans="1:10" ht="20.100000000000001" customHeight="1" x14ac:dyDescent="0.3">
      <c r="A37" s="241"/>
      <c r="B37" s="225"/>
      <c r="C37" s="225"/>
      <c r="D37" s="226"/>
      <c r="E37" s="225"/>
      <c r="F37" s="225"/>
      <c r="G37" s="227" t="s">
        <v>0</v>
      </c>
      <c r="H37" s="304" t="s">
        <v>920</v>
      </c>
      <c r="I37" s="305"/>
      <c r="J37" s="228">
        <f>SUM(J13,J19,J25,J32,J34,J36)</f>
        <v>4695740</v>
      </c>
    </row>
  </sheetData>
  <mergeCells count="20">
    <mergeCell ref="A26:A32"/>
    <mergeCell ref="H36:I36"/>
    <mergeCell ref="B36:G36"/>
    <mergeCell ref="A35:A36"/>
    <mergeCell ref="H37:I37"/>
    <mergeCell ref="A1:J3"/>
    <mergeCell ref="B13:G13"/>
    <mergeCell ref="H13:I13"/>
    <mergeCell ref="A5:A13"/>
    <mergeCell ref="H25:I25"/>
    <mergeCell ref="B25:G25"/>
    <mergeCell ref="A20:A25"/>
    <mergeCell ref="H19:I19"/>
    <mergeCell ref="B19:G19"/>
    <mergeCell ref="A14:A19"/>
    <mergeCell ref="H34:I34"/>
    <mergeCell ref="B34:G34"/>
    <mergeCell ref="A33:A34"/>
    <mergeCell ref="H32:I32"/>
    <mergeCell ref="B32:G3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50"/>
  <sheetViews>
    <sheetView zoomScaleNormal="100" zoomScaleSheetLayoutView="100" workbookViewId="0">
      <pane xSplit="1" ySplit="4" topLeftCell="B29" activePane="bottomRight" state="frozen"/>
      <selection activeCell="D27" sqref="D27"/>
      <selection pane="topRight" activeCell="D27" sqref="D27"/>
      <selection pane="bottomLeft" activeCell="D27" sqref="D27"/>
      <selection pane="bottomRight" activeCell="I48" sqref="I48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6" customWidth="1"/>
    <col min="7" max="9" width="10.625" style="1" customWidth="1"/>
    <col min="10" max="10" width="10.625" style="211" customWidth="1"/>
    <col min="11" max="11" width="9" style="235"/>
    <col min="12" max="12" width="10.875" style="235" bestFit="1" customWidth="1"/>
  </cols>
  <sheetData>
    <row r="1" spans="1:12" ht="16.5" customHeight="1" x14ac:dyDescent="0.3">
      <c r="A1" s="317" t="s">
        <v>691</v>
      </c>
      <c r="B1" s="317"/>
      <c r="C1" s="317"/>
      <c r="D1" s="317"/>
      <c r="E1" s="317"/>
      <c r="F1" s="317"/>
      <c r="G1" s="317"/>
      <c r="H1" s="317"/>
      <c r="I1" s="317"/>
      <c r="J1" s="317"/>
    </row>
    <row r="2" spans="1:12" ht="16.5" customHeight="1" x14ac:dyDescent="0.3">
      <c r="A2" s="317"/>
      <c r="B2" s="317"/>
      <c r="C2" s="317"/>
      <c r="D2" s="317"/>
      <c r="E2" s="317"/>
      <c r="F2" s="317"/>
      <c r="G2" s="317"/>
      <c r="H2" s="317"/>
      <c r="I2" s="317"/>
      <c r="J2" s="317"/>
    </row>
    <row r="3" spans="1:12" ht="16.5" customHeight="1" x14ac:dyDescent="0.3">
      <c r="A3" s="317"/>
      <c r="B3" s="317"/>
      <c r="C3" s="317"/>
      <c r="D3" s="317"/>
      <c r="E3" s="317"/>
      <c r="F3" s="317"/>
      <c r="G3" s="317"/>
      <c r="H3" s="317"/>
      <c r="I3" s="317"/>
      <c r="J3" s="317"/>
    </row>
    <row r="4" spans="1:12" s="237" customFormat="1" ht="20.100000000000001" customHeight="1" x14ac:dyDescent="0.3">
      <c r="A4" s="213" t="s">
        <v>17</v>
      </c>
      <c r="B4" s="213" t="s">
        <v>2</v>
      </c>
      <c r="C4" s="213" t="s">
        <v>3</v>
      </c>
      <c r="D4" s="214" t="s">
        <v>4</v>
      </c>
      <c r="E4" s="213" t="s">
        <v>656</v>
      </c>
      <c r="F4" s="213" t="s">
        <v>658</v>
      </c>
      <c r="G4" s="213" t="s">
        <v>5</v>
      </c>
      <c r="H4" s="213" t="s">
        <v>6</v>
      </c>
      <c r="I4" s="213" t="s">
        <v>7</v>
      </c>
      <c r="J4" s="215" t="s">
        <v>8</v>
      </c>
      <c r="K4" s="236"/>
      <c r="L4" s="236"/>
    </row>
    <row r="5" spans="1:12" ht="20.100000000000001" customHeight="1" x14ac:dyDescent="0.3">
      <c r="A5" s="311">
        <v>1</v>
      </c>
      <c r="B5" s="230">
        <v>46030</v>
      </c>
      <c r="C5" s="231" t="s">
        <v>723</v>
      </c>
      <c r="D5" s="229" t="s">
        <v>708</v>
      </c>
      <c r="E5" s="238" t="s">
        <v>724</v>
      </c>
      <c r="F5" s="232" t="s">
        <v>725</v>
      </c>
      <c r="G5" s="147" t="s">
        <v>659</v>
      </c>
      <c r="H5" s="147" t="s">
        <v>30</v>
      </c>
      <c r="I5" s="147">
        <v>75</v>
      </c>
      <c r="J5" s="212">
        <v>400000</v>
      </c>
      <c r="K5"/>
      <c r="L5"/>
    </row>
    <row r="6" spans="1:12" ht="20.100000000000001" customHeight="1" x14ac:dyDescent="0.3">
      <c r="A6" s="312"/>
      <c r="B6" s="230">
        <v>46031</v>
      </c>
      <c r="C6" s="231" t="s">
        <v>723</v>
      </c>
      <c r="D6" s="217" t="s">
        <v>726</v>
      </c>
      <c r="E6" s="238" t="s">
        <v>727</v>
      </c>
      <c r="F6" s="232" t="s">
        <v>728</v>
      </c>
      <c r="G6" s="147" t="s">
        <v>659</v>
      </c>
      <c r="H6" s="147" t="s">
        <v>30</v>
      </c>
      <c r="I6" s="147">
        <v>6</v>
      </c>
      <c r="J6" s="212">
        <v>70000</v>
      </c>
      <c r="K6"/>
      <c r="L6"/>
    </row>
    <row r="7" spans="1:12" ht="20.100000000000001" customHeight="1" x14ac:dyDescent="0.3">
      <c r="A7" s="312"/>
      <c r="B7" s="230">
        <v>46035</v>
      </c>
      <c r="C7" s="231" t="s">
        <v>723</v>
      </c>
      <c r="D7" s="229" t="s">
        <v>729</v>
      </c>
      <c r="E7" s="140" t="s">
        <v>730</v>
      </c>
      <c r="F7" s="232" t="s">
        <v>731</v>
      </c>
      <c r="G7" s="147" t="s">
        <v>659</v>
      </c>
      <c r="H7" s="147" t="s">
        <v>30</v>
      </c>
      <c r="I7" s="147">
        <v>18</v>
      </c>
      <c r="J7" s="212">
        <v>155100</v>
      </c>
      <c r="K7"/>
      <c r="L7"/>
    </row>
    <row r="8" spans="1:12" ht="20.100000000000001" customHeight="1" x14ac:dyDescent="0.3">
      <c r="A8" s="312"/>
      <c r="B8" s="230">
        <v>46049</v>
      </c>
      <c r="C8" s="231" t="s">
        <v>723</v>
      </c>
      <c r="D8" s="217" t="s">
        <v>732</v>
      </c>
      <c r="E8" s="140" t="s">
        <v>733</v>
      </c>
      <c r="F8" s="232" t="s">
        <v>734</v>
      </c>
      <c r="G8" s="147" t="s">
        <v>659</v>
      </c>
      <c r="H8" s="147" t="s">
        <v>30</v>
      </c>
      <c r="I8" s="147">
        <v>6</v>
      </c>
      <c r="J8" s="212">
        <v>125000</v>
      </c>
      <c r="K8"/>
      <c r="L8"/>
    </row>
    <row r="9" spans="1:12" ht="20.100000000000001" customHeight="1" x14ac:dyDescent="0.3">
      <c r="A9" s="313"/>
      <c r="B9" s="306" t="s">
        <v>10</v>
      </c>
      <c r="C9" s="306"/>
      <c r="D9" s="306"/>
      <c r="E9" s="306"/>
      <c r="F9" s="306"/>
      <c r="G9" s="314"/>
      <c r="H9" s="315" t="s">
        <v>735</v>
      </c>
      <c r="I9" s="316"/>
      <c r="J9" s="209">
        <f>SUM(J5:J8)</f>
        <v>750100</v>
      </c>
      <c r="K9"/>
      <c r="L9"/>
    </row>
    <row r="10" spans="1:12" ht="20.100000000000001" customHeight="1" x14ac:dyDescent="0.3">
      <c r="A10" s="311">
        <v>2</v>
      </c>
      <c r="B10" s="230">
        <v>46062</v>
      </c>
      <c r="C10" s="231" t="s">
        <v>723</v>
      </c>
      <c r="D10" s="217" t="s">
        <v>762</v>
      </c>
      <c r="E10" s="238" t="s">
        <v>763</v>
      </c>
      <c r="F10" s="232" t="s">
        <v>764</v>
      </c>
      <c r="G10" s="147" t="s">
        <v>659</v>
      </c>
      <c r="H10" s="147" t="s">
        <v>30</v>
      </c>
      <c r="I10" s="147">
        <v>3</v>
      </c>
      <c r="J10" s="212">
        <v>60000</v>
      </c>
      <c r="K10"/>
      <c r="L10"/>
    </row>
    <row r="11" spans="1:12" ht="20.100000000000001" customHeight="1" x14ac:dyDescent="0.3">
      <c r="A11" s="312"/>
      <c r="B11" s="230">
        <v>46062</v>
      </c>
      <c r="C11" s="231" t="s">
        <v>723</v>
      </c>
      <c r="D11" s="217" t="s">
        <v>762</v>
      </c>
      <c r="E11" s="238" t="s">
        <v>765</v>
      </c>
      <c r="F11" s="232" t="s">
        <v>766</v>
      </c>
      <c r="G11" s="147" t="s">
        <v>659</v>
      </c>
      <c r="H11" s="147" t="s">
        <v>30</v>
      </c>
      <c r="I11" s="147">
        <v>3</v>
      </c>
      <c r="J11" s="212">
        <v>17100</v>
      </c>
      <c r="K11"/>
      <c r="L11"/>
    </row>
    <row r="12" spans="1:12" ht="20.100000000000001" customHeight="1" x14ac:dyDescent="0.3">
      <c r="A12" s="312"/>
      <c r="B12" s="230">
        <v>46065</v>
      </c>
      <c r="C12" s="231" t="s">
        <v>723</v>
      </c>
      <c r="D12" s="217" t="s">
        <v>767</v>
      </c>
      <c r="E12" s="140" t="s">
        <v>685</v>
      </c>
      <c r="F12" s="232" t="s">
        <v>686</v>
      </c>
      <c r="G12" s="147" t="s">
        <v>679</v>
      </c>
      <c r="H12" s="147" t="s">
        <v>30</v>
      </c>
      <c r="I12" s="147">
        <v>5</v>
      </c>
      <c r="J12" s="212">
        <v>150000</v>
      </c>
      <c r="K12"/>
      <c r="L12"/>
    </row>
    <row r="13" spans="1:12" ht="20.100000000000001" customHeight="1" x14ac:dyDescent="0.3">
      <c r="A13" s="312"/>
      <c r="B13" s="230">
        <v>46077</v>
      </c>
      <c r="C13" s="231" t="s">
        <v>723</v>
      </c>
      <c r="D13" s="217" t="s">
        <v>768</v>
      </c>
      <c r="E13" s="140" t="s">
        <v>769</v>
      </c>
      <c r="F13" s="232" t="s">
        <v>770</v>
      </c>
      <c r="G13" s="147" t="s">
        <v>659</v>
      </c>
      <c r="H13" s="147" t="s">
        <v>30</v>
      </c>
      <c r="I13" s="147">
        <v>3</v>
      </c>
      <c r="J13" s="212">
        <v>78500</v>
      </c>
      <c r="K13"/>
      <c r="L13"/>
    </row>
    <row r="14" spans="1:12" ht="20.100000000000001" customHeight="1" x14ac:dyDescent="0.3">
      <c r="A14" s="313"/>
      <c r="B14" s="306" t="s">
        <v>11</v>
      </c>
      <c r="C14" s="306"/>
      <c r="D14" s="306"/>
      <c r="E14" s="306"/>
      <c r="F14" s="306"/>
      <c r="G14" s="314"/>
      <c r="H14" s="315" t="s">
        <v>735</v>
      </c>
      <c r="I14" s="316"/>
      <c r="J14" s="209">
        <f>SUM(J10:J13)</f>
        <v>305600</v>
      </c>
      <c r="K14"/>
      <c r="L14"/>
    </row>
    <row r="15" spans="1:12" ht="20.100000000000001" customHeight="1" x14ac:dyDescent="0.3">
      <c r="A15" s="311">
        <v>3</v>
      </c>
      <c r="B15" s="230">
        <v>46086</v>
      </c>
      <c r="C15" s="231" t="s">
        <v>723</v>
      </c>
      <c r="D15" s="217" t="s">
        <v>825</v>
      </c>
      <c r="E15" s="238" t="s">
        <v>752</v>
      </c>
      <c r="F15" s="232" t="s">
        <v>753</v>
      </c>
      <c r="G15" s="147" t="s">
        <v>659</v>
      </c>
      <c r="H15" s="147" t="s">
        <v>30</v>
      </c>
      <c r="I15" s="147">
        <v>5</v>
      </c>
      <c r="J15" s="212">
        <v>77000</v>
      </c>
    </row>
    <row r="16" spans="1:12" ht="20.100000000000001" customHeight="1" x14ac:dyDescent="0.3">
      <c r="A16" s="312"/>
      <c r="B16" s="230">
        <v>46090</v>
      </c>
      <c r="C16" s="231" t="s">
        <v>723</v>
      </c>
      <c r="D16" s="229" t="s">
        <v>826</v>
      </c>
      <c r="E16" s="238" t="s">
        <v>827</v>
      </c>
      <c r="F16" s="232" t="s">
        <v>828</v>
      </c>
      <c r="G16" s="147" t="s">
        <v>659</v>
      </c>
      <c r="H16" s="147" t="s">
        <v>30</v>
      </c>
      <c r="I16" s="147">
        <v>6</v>
      </c>
      <c r="J16" s="212">
        <v>51400</v>
      </c>
    </row>
    <row r="17" spans="1:10" ht="20.100000000000001" customHeight="1" x14ac:dyDescent="0.3">
      <c r="A17" s="312"/>
      <c r="B17" s="230">
        <v>46097</v>
      </c>
      <c r="C17" s="231" t="s">
        <v>723</v>
      </c>
      <c r="D17" s="217" t="s">
        <v>762</v>
      </c>
      <c r="E17" s="238" t="s">
        <v>829</v>
      </c>
      <c r="F17" s="232" t="s">
        <v>830</v>
      </c>
      <c r="G17" s="147" t="s">
        <v>659</v>
      </c>
      <c r="H17" s="147" t="s">
        <v>30</v>
      </c>
      <c r="I17" s="147">
        <v>4</v>
      </c>
      <c r="J17" s="212">
        <v>72000</v>
      </c>
    </row>
    <row r="18" spans="1:10" ht="20.100000000000001" customHeight="1" x14ac:dyDescent="0.3">
      <c r="A18" s="312"/>
      <c r="B18" s="230">
        <v>46097</v>
      </c>
      <c r="C18" s="231" t="s">
        <v>723</v>
      </c>
      <c r="D18" s="217" t="s">
        <v>762</v>
      </c>
      <c r="E18" s="238" t="s">
        <v>831</v>
      </c>
      <c r="F18" s="232" t="s">
        <v>832</v>
      </c>
      <c r="G18" s="147" t="s">
        <v>659</v>
      </c>
      <c r="H18" s="147" t="s">
        <v>30</v>
      </c>
      <c r="I18" s="147">
        <v>4</v>
      </c>
      <c r="J18" s="212">
        <v>20500</v>
      </c>
    </row>
    <row r="19" spans="1:10" ht="20.100000000000001" customHeight="1" x14ac:dyDescent="0.3">
      <c r="A19" s="312"/>
      <c r="B19" s="230">
        <v>46099</v>
      </c>
      <c r="C19" s="231" t="s">
        <v>723</v>
      </c>
      <c r="D19" s="217" t="s">
        <v>732</v>
      </c>
      <c r="E19" s="238" t="s">
        <v>833</v>
      </c>
      <c r="F19" s="232" t="s">
        <v>834</v>
      </c>
      <c r="G19" s="147" t="s">
        <v>659</v>
      </c>
      <c r="H19" s="147" t="s">
        <v>30</v>
      </c>
      <c r="I19" s="147">
        <v>4</v>
      </c>
      <c r="J19" s="212">
        <v>95500</v>
      </c>
    </row>
    <row r="20" spans="1:10" ht="20.100000000000001" customHeight="1" x14ac:dyDescent="0.3">
      <c r="A20" s="312"/>
      <c r="B20" s="230">
        <v>46104</v>
      </c>
      <c r="C20" s="231" t="s">
        <v>723</v>
      </c>
      <c r="D20" s="217" t="s">
        <v>835</v>
      </c>
      <c r="E20" s="140" t="s">
        <v>836</v>
      </c>
      <c r="F20" s="232" t="s">
        <v>824</v>
      </c>
      <c r="G20" s="147" t="s">
        <v>659</v>
      </c>
      <c r="H20" s="147" t="s">
        <v>30</v>
      </c>
      <c r="I20" s="147">
        <v>3</v>
      </c>
      <c r="J20" s="212">
        <v>79000</v>
      </c>
    </row>
    <row r="21" spans="1:10" ht="20.100000000000001" customHeight="1" x14ac:dyDescent="0.3">
      <c r="A21" s="312"/>
      <c r="B21" s="230">
        <v>46112</v>
      </c>
      <c r="C21" s="231" t="s">
        <v>723</v>
      </c>
      <c r="D21" s="217" t="s">
        <v>837</v>
      </c>
      <c r="E21" s="140" t="s">
        <v>687</v>
      </c>
      <c r="F21" s="232" t="s">
        <v>688</v>
      </c>
      <c r="G21" s="147" t="s">
        <v>659</v>
      </c>
      <c r="H21" s="147" t="s">
        <v>30</v>
      </c>
      <c r="I21" s="147">
        <v>2</v>
      </c>
      <c r="J21" s="212">
        <v>60000</v>
      </c>
    </row>
    <row r="22" spans="1:10" ht="20.100000000000001" customHeight="1" x14ac:dyDescent="0.3">
      <c r="A22" s="313"/>
      <c r="B22" s="306" t="s">
        <v>12</v>
      </c>
      <c r="C22" s="306"/>
      <c r="D22" s="306"/>
      <c r="E22" s="306"/>
      <c r="F22" s="306"/>
      <c r="G22" s="314"/>
      <c r="H22" s="315" t="s">
        <v>838</v>
      </c>
      <c r="I22" s="316"/>
      <c r="J22" s="209">
        <f>SUM(J15:J21)</f>
        <v>455400</v>
      </c>
    </row>
    <row r="23" spans="1:10" ht="20.100000000000001" customHeight="1" x14ac:dyDescent="0.3">
      <c r="A23" s="311">
        <v>4</v>
      </c>
      <c r="B23" s="230">
        <v>46114</v>
      </c>
      <c r="C23" s="231" t="s">
        <v>723</v>
      </c>
      <c r="D23" s="217" t="s">
        <v>825</v>
      </c>
      <c r="E23" s="238" t="s">
        <v>733</v>
      </c>
      <c r="F23" s="232" t="s">
        <v>868</v>
      </c>
      <c r="G23" s="147" t="s">
        <v>659</v>
      </c>
      <c r="H23" s="147" t="s">
        <v>30</v>
      </c>
      <c r="I23" s="147">
        <v>4</v>
      </c>
      <c r="J23" s="212">
        <v>75000</v>
      </c>
    </row>
    <row r="24" spans="1:10" ht="20.100000000000001" customHeight="1" x14ac:dyDescent="0.3">
      <c r="A24" s="312"/>
      <c r="B24" s="230">
        <v>46121</v>
      </c>
      <c r="C24" s="231" t="s">
        <v>723</v>
      </c>
      <c r="D24" s="229" t="s">
        <v>826</v>
      </c>
      <c r="E24" s="238" t="s">
        <v>869</v>
      </c>
      <c r="F24" s="232" t="s">
        <v>870</v>
      </c>
      <c r="G24" s="147" t="s">
        <v>659</v>
      </c>
      <c r="H24" s="147" t="s">
        <v>30</v>
      </c>
      <c r="I24" s="147">
        <v>6</v>
      </c>
      <c r="J24" s="212">
        <v>78000</v>
      </c>
    </row>
    <row r="25" spans="1:10" ht="20.100000000000001" customHeight="1" x14ac:dyDescent="0.3">
      <c r="A25" s="312"/>
      <c r="B25" s="230">
        <v>46132</v>
      </c>
      <c r="C25" s="231" t="s">
        <v>723</v>
      </c>
      <c r="D25" s="217" t="s">
        <v>767</v>
      </c>
      <c r="E25" s="238" t="s">
        <v>685</v>
      </c>
      <c r="F25" s="232" t="s">
        <v>686</v>
      </c>
      <c r="G25" s="147" t="s">
        <v>659</v>
      </c>
      <c r="H25" s="147" t="s">
        <v>30</v>
      </c>
      <c r="I25" s="147">
        <v>4</v>
      </c>
      <c r="J25" s="212">
        <v>120000</v>
      </c>
    </row>
    <row r="26" spans="1:10" ht="20.100000000000001" customHeight="1" x14ac:dyDescent="0.3">
      <c r="A26" s="313"/>
      <c r="B26" s="306" t="s">
        <v>13</v>
      </c>
      <c r="C26" s="306"/>
      <c r="D26" s="306"/>
      <c r="E26" s="306"/>
      <c r="F26" s="306"/>
      <c r="G26" s="314"/>
      <c r="H26" s="315" t="s">
        <v>745</v>
      </c>
      <c r="I26" s="316"/>
      <c r="J26" s="209">
        <f>SUM(J23:J25)</f>
        <v>273000</v>
      </c>
    </row>
    <row r="27" spans="1:10" ht="20.100000000000001" customHeight="1" x14ac:dyDescent="0.3">
      <c r="A27" s="311">
        <v>5</v>
      </c>
      <c r="B27" s="230">
        <v>46150</v>
      </c>
      <c r="C27" s="231" t="s">
        <v>723</v>
      </c>
      <c r="D27" s="217" t="s">
        <v>905</v>
      </c>
      <c r="E27" s="238" t="s">
        <v>906</v>
      </c>
      <c r="F27" s="232" t="s">
        <v>907</v>
      </c>
      <c r="G27" s="147" t="s">
        <v>659</v>
      </c>
      <c r="H27" s="147" t="s">
        <v>30</v>
      </c>
      <c r="I27" s="147">
        <v>3</v>
      </c>
      <c r="J27" s="212">
        <v>40000</v>
      </c>
    </row>
    <row r="28" spans="1:10" ht="20.100000000000001" customHeight="1" x14ac:dyDescent="0.3">
      <c r="A28" s="312"/>
      <c r="B28" s="230">
        <v>46150</v>
      </c>
      <c r="C28" s="231" t="s">
        <v>723</v>
      </c>
      <c r="D28" s="217" t="s">
        <v>905</v>
      </c>
      <c r="E28" s="238" t="s">
        <v>908</v>
      </c>
      <c r="F28" s="232" t="s">
        <v>909</v>
      </c>
      <c r="G28" s="147" t="s">
        <v>659</v>
      </c>
      <c r="H28" s="147" t="s">
        <v>30</v>
      </c>
      <c r="I28" s="147">
        <v>3</v>
      </c>
      <c r="J28" s="212">
        <v>25800</v>
      </c>
    </row>
    <row r="29" spans="1:10" ht="20.100000000000001" customHeight="1" x14ac:dyDescent="0.3">
      <c r="A29" s="312"/>
      <c r="B29" s="230">
        <v>46163</v>
      </c>
      <c r="C29" s="231" t="s">
        <v>723</v>
      </c>
      <c r="D29" s="217" t="s">
        <v>910</v>
      </c>
      <c r="E29" s="238" t="s">
        <v>906</v>
      </c>
      <c r="F29" s="232" t="s">
        <v>907</v>
      </c>
      <c r="G29" s="147" t="s">
        <v>659</v>
      </c>
      <c r="H29" s="147" t="s">
        <v>30</v>
      </c>
      <c r="I29" s="147">
        <v>3</v>
      </c>
      <c r="J29" s="212">
        <v>40000</v>
      </c>
    </row>
    <row r="30" spans="1:10" ht="20.100000000000001" customHeight="1" x14ac:dyDescent="0.3">
      <c r="A30" s="312"/>
      <c r="B30" s="230">
        <v>46169</v>
      </c>
      <c r="C30" s="231" t="s">
        <v>723</v>
      </c>
      <c r="D30" s="217" t="s">
        <v>825</v>
      </c>
      <c r="E30" s="238" t="s">
        <v>911</v>
      </c>
      <c r="F30" s="232" t="s">
        <v>912</v>
      </c>
      <c r="G30" s="147" t="s">
        <v>659</v>
      </c>
      <c r="H30" s="147" t="s">
        <v>30</v>
      </c>
      <c r="I30" s="147">
        <v>8</v>
      </c>
      <c r="J30" s="212">
        <v>115000</v>
      </c>
    </row>
    <row r="31" spans="1:10" ht="20.100000000000001" customHeight="1" x14ac:dyDescent="0.3">
      <c r="A31" s="312"/>
      <c r="B31" s="230">
        <v>46169</v>
      </c>
      <c r="C31" s="231" t="s">
        <v>723</v>
      </c>
      <c r="D31" s="217" t="s">
        <v>825</v>
      </c>
      <c r="E31" s="238" t="s">
        <v>765</v>
      </c>
      <c r="F31" s="232" t="s">
        <v>766</v>
      </c>
      <c r="G31" s="147" t="s">
        <v>659</v>
      </c>
      <c r="H31" s="147" t="s">
        <v>30</v>
      </c>
      <c r="I31" s="147">
        <v>8</v>
      </c>
      <c r="J31" s="212">
        <v>31950</v>
      </c>
    </row>
    <row r="32" spans="1:10" ht="20.100000000000001" customHeight="1" x14ac:dyDescent="0.3">
      <c r="A32" s="313"/>
      <c r="B32" s="306" t="s">
        <v>14</v>
      </c>
      <c r="C32" s="306"/>
      <c r="D32" s="306"/>
      <c r="E32" s="306"/>
      <c r="F32" s="306"/>
      <c r="G32" s="314"/>
      <c r="H32" s="315" t="s">
        <v>913</v>
      </c>
      <c r="I32" s="316"/>
      <c r="J32" s="209">
        <f>SUM(J27:J31)</f>
        <v>252750</v>
      </c>
    </row>
    <row r="33" spans="1:10" ht="20.100000000000001" customHeight="1" x14ac:dyDescent="0.3">
      <c r="A33" s="311">
        <v>6</v>
      </c>
      <c r="B33" s="230">
        <v>46182</v>
      </c>
      <c r="C33" s="231" t="s">
        <v>723</v>
      </c>
      <c r="D33" s="217" t="s">
        <v>939</v>
      </c>
      <c r="E33" s="238" t="s">
        <v>881</v>
      </c>
      <c r="F33" s="232" t="s">
        <v>882</v>
      </c>
      <c r="G33" s="147" t="s">
        <v>659</v>
      </c>
      <c r="H33" s="147" t="s">
        <v>30</v>
      </c>
      <c r="I33" s="147">
        <v>6</v>
      </c>
      <c r="J33" s="212">
        <v>118000</v>
      </c>
    </row>
    <row r="34" spans="1:10" ht="20.100000000000001" customHeight="1" x14ac:dyDescent="0.3">
      <c r="A34" s="312"/>
      <c r="B34" s="230">
        <v>46183</v>
      </c>
      <c r="C34" s="231" t="s">
        <v>723</v>
      </c>
      <c r="D34" s="217" t="s">
        <v>940</v>
      </c>
      <c r="E34" s="238" t="s">
        <v>752</v>
      </c>
      <c r="F34" s="232" t="s">
        <v>753</v>
      </c>
      <c r="G34" s="147" t="s">
        <v>659</v>
      </c>
      <c r="H34" s="147" t="s">
        <v>30</v>
      </c>
      <c r="I34" s="147">
        <v>11</v>
      </c>
      <c r="J34" s="212">
        <v>150000</v>
      </c>
    </row>
    <row r="35" spans="1:10" ht="20.100000000000001" customHeight="1" x14ac:dyDescent="0.3">
      <c r="A35" s="312"/>
      <c r="B35" s="230">
        <v>46190</v>
      </c>
      <c r="C35" s="231" t="s">
        <v>723</v>
      </c>
      <c r="D35" s="217" t="s">
        <v>837</v>
      </c>
      <c r="E35" s="238" t="s">
        <v>833</v>
      </c>
      <c r="F35" s="232" t="s">
        <v>834</v>
      </c>
      <c r="G35" s="147" t="s">
        <v>659</v>
      </c>
      <c r="H35" s="147" t="s">
        <v>30</v>
      </c>
      <c r="I35" s="147">
        <v>2</v>
      </c>
      <c r="J35" s="212">
        <v>52500</v>
      </c>
    </row>
    <row r="36" spans="1:10" ht="20.100000000000001" customHeight="1" x14ac:dyDescent="0.3">
      <c r="A36" s="312"/>
      <c r="B36" s="230">
        <v>46191</v>
      </c>
      <c r="C36" s="231" t="s">
        <v>723</v>
      </c>
      <c r="D36" s="217" t="s">
        <v>941</v>
      </c>
      <c r="E36" s="238" t="s">
        <v>881</v>
      </c>
      <c r="F36" s="232" t="s">
        <v>882</v>
      </c>
      <c r="G36" s="147" t="s">
        <v>659</v>
      </c>
      <c r="H36" s="147" t="s">
        <v>30</v>
      </c>
      <c r="I36" s="147">
        <v>5</v>
      </c>
      <c r="J36" s="212">
        <v>84000</v>
      </c>
    </row>
    <row r="37" spans="1:10" ht="20.100000000000001" customHeight="1" x14ac:dyDescent="0.3">
      <c r="A37" s="312"/>
      <c r="B37" s="230">
        <v>46191</v>
      </c>
      <c r="C37" s="231" t="s">
        <v>723</v>
      </c>
      <c r="D37" s="217" t="s">
        <v>941</v>
      </c>
      <c r="E37" s="238" t="s">
        <v>765</v>
      </c>
      <c r="F37" s="232" t="s">
        <v>766</v>
      </c>
      <c r="G37" s="147" t="s">
        <v>659</v>
      </c>
      <c r="H37" s="147" t="s">
        <v>30</v>
      </c>
      <c r="I37" s="147">
        <v>5</v>
      </c>
      <c r="J37" s="212">
        <v>22500</v>
      </c>
    </row>
    <row r="38" spans="1:10" ht="20.100000000000001" customHeight="1" x14ac:dyDescent="0.3">
      <c r="A38" s="312"/>
      <c r="B38" s="230">
        <v>46192</v>
      </c>
      <c r="C38" s="231" t="s">
        <v>723</v>
      </c>
      <c r="D38" s="245" t="s">
        <v>942</v>
      </c>
      <c r="E38" s="238" t="s">
        <v>943</v>
      </c>
      <c r="F38" s="232" t="s">
        <v>944</v>
      </c>
      <c r="G38" s="147" t="s">
        <v>659</v>
      </c>
      <c r="H38" s="147" t="s">
        <v>30</v>
      </c>
      <c r="I38" s="147">
        <v>3</v>
      </c>
      <c r="J38" s="212">
        <v>68000</v>
      </c>
    </row>
    <row r="39" spans="1:10" ht="20.100000000000001" customHeight="1" x14ac:dyDescent="0.3">
      <c r="A39" s="312"/>
      <c r="B39" s="230">
        <v>46195</v>
      </c>
      <c r="C39" s="231" t="s">
        <v>723</v>
      </c>
      <c r="D39" s="238" t="s">
        <v>945</v>
      </c>
      <c r="E39" s="238" t="s">
        <v>946</v>
      </c>
      <c r="F39" s="232" t="s">
        <v>947</v>
      </c>
      <c r="G39" s="147" t="s">
        <v>659</v>
      </c>
      <c r="H39" s="147" t="s">
        <v>30</v>
      </c>
      <c r="I39" s="147">
        <v>3</v>
      </c>
      <c r="J39" s="212">
        <v>77400</v>
      </c>
    </row>
    <row r="40" spans="1:10" ht="20.100000000000001" customHeight="1" x14ac:dyDescent="0.3">
      <c r="A40" s="312"/>
      <c r="B40" s="230">
        <v>46196</v>
      </c>
      <c r="C40" s="231" t="s">
        <v>723</v>
      </c>
      <c r="D40" s="217" t="s">
        <v>762</v>
      </c>
      <c r="E40" s="238" t="s">
        <v>683</v>
      </c>
      <c r="F40" s="232" t="s">
        <v>682</v>
      </c>
      <c r="G40" s="147" t="s">
        <v>659</v>
      </c>
      <c r="H40" s="147" t="s">
        <v>30</v>
      </c>
      <c r="I40" s="147">
        <v>4</v>
      </c>
      <c r="J40" s="212">
        <v>39000</v>
      </c>
    </row>
    <row r="41" spans="1:10" ht="20.100000000000001" customHeight="1" x14ac:dyDescent="0.3">
      <c r="A41" s="312"/>
      <c r="B41" s="230">
        <v>46196</v>
      </c>
      <c r="C41" s="231" t="s">
        <v>723</v>
      </c>
      <c r="D41" s="217" t="s">
        <v>762</v>
      </c>
      <c r="E41" s="238" t="s">
        <v>948</v>
      </c>
      <c r="F41" s="232" t="s">
        <v>949</v>
      </c>
      <c r="G41" s="147" t="s">
        <v>659</v>
      </c>
      <c r="H41" s="147" t="s">
        <v>30</v>
      </c>
      <c r="I41" s="147">
        <v>4</v>
      </c>
      <c r="J41" s="212">
        <v>17400</v>
      </c>
    </row>
    <row r="42" spans="1:10" ht="20.100000000000001" customHeight="1" x14ac:dyDescent="0.3">
      <c r="A42" s="312"/>
      <c r="B42" s="230">
        <v>46197</v>
      </c>
      <c r="C42" s="231" t="s">
        <v>723</v>
      </c>
      <c r="D42" s="217" t="s">
        <v>950</v>
      </c>
      <c r="E42" s="238" t="s">
        <v>687</v>
      </c>
      <c r="F42" s="232" t="s">
        <v>688</v>
      </c>
      <c r="G42" s="147" t="s">
        <v>659</v>
      </c>
      <c r="H42" s="147" t="s">
        <v>30</v>
      </c>
      <c r="I42" s="147">
        <v>4</v>
      </c>
      <c r="J42" s="212">
        <v>100000</v>
      </c>
    </row>
    <row r="43" spans="1:10" ht="20.100000000000001" customHeight="1" x14ac:dyDescent="0.3">
      <c r="A43" s="312"/>
      <c r="B43" s="230">
        <v>46197</v>
      </c>
      <c r="C43" s="231" t="s">
        <v>723</v>
      </c>
      <c r="D43" s="217" t="s">
        <v>950</v>
      </c>
      <c r="E43" s="238" t="s">
        <v>951</v>
      </c>
      <c r="F43" s="232" t="s">
        <v>952</v>
      </c>
      <c r="G43" s="147" t="s">
        <v>659</v>
      </c>
      <c r="H43" s="147" t="s">
        <v>30</v>
      </c>
      <c r="I43" s="147">
        <v>4</v>
      </c>
      <c r="J43" s="212">
        <v>18300</v>
      </c>
    </row>
    <row r="44" spans="1:10" ht="20.100000000000001" customHeight="1" x14ac:dyDescent="0.3">
      <c r="A44" s="312"/>
      <c r="B44" s="230">
        <v>46199</v>
      </c>
      <c r="C44" s="231" t="s">
        <v>723</v>
      </c>
      <c r="D44" s="217" t="s">
        <v>953</v>
      </c>
      <c r="E44" s="238" t="s">
        <v>954</v>
      </c>
      <c r="F44" s="232" t="s">
        <v>955</v>
      </c>
      <c r="G44" s="147" t="s">
        <v>659</v>
      </c>
      <c r="H44" s="147" t="s">
        <v>30</v>
      </c>
      <c r="I44" s="147">
        <v>6</v>
      </c>
      <c r="J44" s="212">
        <v>59000</v>
      </c>
    </row>
    <row r="45" spans="1:10" ht="20.100000000000001" customHeight="1" x14ac:dyDescent="0.3">
      <c r="A45" s="312"/>
      <c r="B45" s="230">
        <v>46199</v>
      </c>
      <c r="C45" s="231" t="s">
        <v>723</v>
      </c>
      <c r="D45" s="217" t="s">
        <v>953</v>
      </c>
      <c r="E45" s="238" t="s">
        <v>956</v>
      </c>
      <c r="F45" s="232" t="s">
        <v>957</v>
      </c>
      <c r="G45" s="147" t="s">
        <v>659</v>
      </c>
      <c r="H45" s="147" t="s">
        <v>30</v>
      </c>
      <c r="I45" s="147">
        <v>6</v>
      </c>
      <c r="J45" s="212">
        <v>19500</v>
      </c>
    </row>
    <row r="46" spans="1:10" ht="20.100000000000001" customHeight="1" x14ac:dyDescent="0.3">
      <c r="A46" s="312"/>
      <c r="B46" s="230">
        <v>46199</v>
      </c>
      <c r="C46" s="231" t="s">
        <v>723</v>
      </c>
      <c r="D46" s="217" t="s">
        <v>953</v>
      </c>
      <c r="E46" s="238" t="s">
        <v>958</v>
      </c>
      <c r="F46" s="232" t="s">
        <v>959</v>
      </c>
      <c r="G46" s="147" t="s">
        <v>659</v>
      </c>
      <c r="H46" s="147" t="s">
        <v>30</v>
      </c>
      <c r="I46" s="147">
        <v>6</v>
      </c>
      <c r="J46" s="212">
        <v>20700</v>
      </c>
    </row>
    <row r="47" spans="1:10" ht="20.100000000000001" customHeight="1" x14ac:dyDescent="0.3">
      <c r="A47" s="312"/>
      <c r="B47" s="230">
        <v>46199</v>
      </c>
      <c r="C47" s="231" t="s">
        <v>723</v>
      </c>
      <c r="D47" s="217" t="s">
        <v>953</v>
      </c>
      <c r="E47" s="238" t="s">
        <v>960</v>
      </c>
      <c r="F47" s="232" t="s">
        <v>961</v>
      </c>
      <c r="G47" s="147" t="s">
        <v>659</v>
      </c>
      <c r="H47" s="147" t="s">
        <v>30</v>
      </c>
      <c r="I47" s="147">
        <v>6</v>
      </c>
      <c r="J47" s="212">
        <v>70000</v>
      </c>
    </row>
    <row r="48" spans="1:10" ht="20.100000000000001" customHeight="1" x14ac:dyDescent="0.3">
      <c r="A48" s="312"/>
      <c r="B48" s="230">
        <v>46203</v>
      </c>
      <c r="C48" s="231" t="s">
        <v>723</v>
      </c>
      <c r="D48" s="217" t="s">
        <v>962</v>
      </c>
      <c r="E48" s="140" t="s">
        <v>906</v>
      </c>
      <c r="F48" s="232" t="s">
        <v>907</v>
      </c>
      <c r="G48" s="147" t="s">
        <v>659</v>
      </c>
      <c r="H48" s="147" t="s">
        <v>30</v>
      </c>
      <c r="I48" s="147">
        <v>8</v>
      </c>
      <c r="J48" s="212">
        <v>88000</v>
      </c>
    </row>
    <row r="49" spans="1:10" ht="20.100000000000001" customHeight="1" x14ac:dyDescent="0.3">
      <c r="A49" s="313"/>
      <c r="B49" s="306" t="s">
        <v>15</v>
      </c>
      <c r="C49" s="306"/>
      <c r="D49" s="306"/>
      <c r="E49" s="306"/>
      <c r="F49" s="306"/>
      <c r="G49" s="314"/>
      <c r="H49" s="315" t="s">
        <v>963</v>
      </c>
      <c r="I49" s="316"/>
      <c r="J49" s="209">
        <f>SUM(J33:J48)</f>
        <v>1004300</v>
      </c>
    </row>
    <row r="50" spans="1:10" ht="20.100000000000001" customHeight="1" x14ac:dyDescent="0.3">
      <c r="A50" s="233"/>
      <c r="B50" s="225"/>
      <c r="C50" s="225"/>
      <c r="D50" s="226"/>
      <c r="E50" s="225"/>
      <c r="F50" s="225"/>
      <c r="G50" s="234" t="s">
        <v>0</v>
      </c>
      <c r="H50" s="304" t="s">
        <v>964</v>
      </c>
      <c r="I50" s="305"/>
      <c r="J50" s="228">
        <f>SUM(J9,J14,J22,J26,J32,J49)</f>
        <v>3041150</v>
      </c>
    </row>
  </sheetData>
  <mergeCells count="20">
    <mergeCell ref="H50:I50"/>
    <mergeCell ref="A27:A32"/>
    <mergeCell ref="B32:G32"/>
    <mergeCell ref="H32:I32"/>
    <mergeCell ref="A33:A49"/>
    <mergeCell ref="B49:G49"/>
    <mergeCell ref="H49:I49"/>
    <mergeCell ref="A1:J3"/>
    <mergeCell ref="A5:A9"/>
    <mergeCell ref="B9:G9"/>
    <mergeCell ref="H9:I9"/>
    <mergeCell ref="A10:A14"/>
    <mergeCell ref="B14:G14"/>
    <mergeCell ref="H14:I14"/>
    <mergeCell ref="A15:A22"/>
    <mergeCell ref="B22:G22"/>
    <mergeCell ref="H22:I22"/>
    <mergeCell ref="A23:A26"/>
    <mergeCell ref="B26:G26"/>
    <mergeCell ref="H26:I26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7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6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 x14ac:dyDescent="0.3">
      <c r="A1" s="317" t="s">
        <v>704</v>
      </c>
      <c r="B1" s="317"/>
      <c r="C1" s="317"/>
      <c r="D1" s="317"/>
      <c r="E1" s="317"/>
      <c r="F1" s="317"/>
      <c r="G1" s="317"/>
      <c r="H1" s="317"/>
      <c r="I1" s="317"/>
      <c r="J1" s="317"/>
    </row>
    <row r="2" spans="1:12" ht="16.5" customHeight="1" x14ac:dyDescent="0.3">
      <c r="A2" s="317"/>
      <c r="B2" s="317"/>
      <c r="C2" s="317"/>
      <c r="D2" s="317"/>
      <c r="E2" s="317"/>
      <c r="F2" s="317"/>
      <c r="G2" s="317"/>
      <c r="H2" s="317"/>
      <c r="I2" s="317"/>
      <c r="J2" s="317"/>
    </row>
    <row r="3" spans="1:12" ht="16.5" customHeight="1" x14ac:dyDescent="0.3">
      <c r="A3" s="295"/>
      <c r="B3" s="295"/>
      <c r="C3" s="295"/>
      <c r="D3" s="295"/>
      <c r="E3" s="295"/>
      <c r="F3" s="295"/>
      <c r="G3" s="295"/>
      <c r="H3" s="295"/>
      <c r="I3" s="295"/>
      <c r="J3" s="295"/>
    </row>
    <row r="4" spans="1:12" s="237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 x14ac:dyDescent="0.3">
      <c r="A5" s="311">
        <v>1</v>
      </c>
      <c r="B5" s="230">
        <v>46029</v>
      </c>
      <c r="C5" s="239" t="s">
        <v>736</v>
      </c>
      <c r="D5" s="245" t="s">
        <v>708</v>
      </c>
      <c r="E5" s="140" t="s">
        <v>737</v>
      </c>
      <c r="F5" s="232" t="s">
        <v>738</v>
      </c>
      <c r="G5" s="147" t="s">
        <v>659</v>
      </c>
      <c r="H5" s="147" t="s">
        <v>30</v>
      </c>
      <c r="I5" s="147">
        <v>75</v>
      </c>
      <c r="J5" s="212">
        <v>440000</v>
      </c>
      <c r="K5"/>
      <c r="L5"/>
    </row>
    <row r="6" spans="1:12" ht="20.100000000000001" customHeight="1" x14ac:dyDescent="0.3">
      <c r="A6" s="312"/>
      <c r="B6" s="230">
        <v>46037</v>
      </c>
      <c r="C6" s="239" t="s">
        <v>736</v>
      </c>
      <c r="D6" s="140" t="s">
        <v>739</v>
      </c>
      <c r="E6" s="238" t="s">
        <v>740</v>
      </c>
      <c r="F6" s="232" t="s">
        <v>741</v>
      </c>
      <c r="G6" s="147" t="s">
        <v>659</v>
      </c>
      <c r="H6" s="147" t="s">
        <v>30</v>
      </c>
      <c r="I6" s="147">
        <v>17</v>
      </c>
      <c r="J6" s="212">
        <v>450000</v>
      </c>
      <c r="K6"/>
      <c r="L6"/>
    </row>
    <row r="7" spans="1:12" ht="20.100000000000001" customHeight="1" x14ac:dyDescent="0.3">
      <c r="A7" s="312"/>
      <c r="B7" s="230">
        <v>46041</v>
      </c>
      <c r="C7" s="239" t="s">
        <v>736</v>
      </c>
      <c r="D7" s="140" t="s">
        <v>742</v>
      </c>
      <c r="E7" s="238" t="s">
        <v>743</v>
      </c>
      <c r="F7" s="232" t="s">
        <v>744</v>
      </c>
      <c r="G7" s="147" t="s">
        <v>659</v>
      </c>
      <c r="H7" s="147" t="s">
        <v>30</v>
      </c>
      <c r="I7" s="147">
        <v>15</v>
      </c>
      <c r="J7" s="212">
        <v>156000</v>
      </c>
      <c r="K7"/>
      <c r="L7"/>
    </row>
    <row r="8" spans="1:12" ht="20.100000000000001" customHeight="1" x14ac:dyDescent="0.3">
      <c r="A8" s="313"/>
      <c r="B8" s="306" t="s">
        <v>10</v>
      </c>
      <c r="C8" s="306"/>
      <c r="D8" s="306"/>
      <c r="E8" s="306"/>
      <c r="F8" s="306"/>
      <c r="G8" s="314"/>
      <c r="H8" s="315" t="s">
        <v>745</v>
      </c>
      <c r="I8" s="316"/>
      <c r="J8" s="209">
        <f>SUM(J5:J7)</f>
        <v>1046000</v>
      </c>
      <c r="K8"/>
      <c r="L8"/>
    </row>
    <row r="9" spans="1:12" ht="20.100000000000001" customHeight="1" x14ac:dyDescent="0.3">
      <c r="A9" s="311">
        <v>2</v>
      </c>
      <c r="B9" s="230">
        <v>46062</v>
      </c>
      <c r="C9" s="239" t="s">
        <v>736</v>
      </c>
      <c r="D9" s="238" t="s">
        <v>771</v>
      </c>
      <c r="E9" s="140" t="s">
        <v>743</v>
      </c>
      <c r="F9" s="232" t="s">
        <v>744</v>
      </c>
      <c r="G9" s="147" t="s">
        <v>659</v>
      </c>
      <c r="H9" s="147" t="s">
        <v>30</v>
      </c>
      <c r="I9" s="147">
        <v>14</v>
      </c>
      <c r="J9" s="212">
        <v>99000</v>
      </c>
    </row>
    <row r="10" spans="1:12" ht="20.100000000000001" customHeight="1" x14ac:dyDescent="0.3">
      <c r="A10" s="312"/>
      <c r="B10" s="230">
        <v>46077</v>
      </c>
      <c r="C10" s="239" t="s">
        <v>736</v>
      </c>
      <c r="D10" s="238" t="s">
        <v>772</v>
      </c>
      <c r="E10" s="238" t="s">
        <v>773</v>
      </c>
      <c r="F10" s="232" t="s">
        <v>774</v>
      </c>
      <c r="G10" s="147" t="s">
        <v>659</v>
      </c>
      <c r="H10" s="147" t="s">
        <v>30</v>
      </c>
      <c r="I10" s="147">
        <v>14</v>
      </c>
      <c r="J10" s="212">
        <v>97000</v>
      </c>
    </row>
    <row r="11" spans="1:12" ht="20.100000000000001" customHeight="1" x14ac:dyDescent="0.3">
      <c r="A11" s="312"/>
      <c r="B11" s="230">
        <v>46077</v>
      </c>
      <c r="C11" s="239" t="s">
        <v>736</v>
      </c>
      <c r="D11" s="238" t="s">
        <v>772</v>
      </c>
      <c r="E11" s="238" t="s">
        <v>775</v>
      </c>
      <c r="F11" s="232" t="s">
        <v>776</v>
      </c>
      <c r="G11" s="147" t="s">
        <v>659</v>
      </c>
      <c r="H11" s="147" t="s">
        <v>30</v>
      </c>
      <c r="I11" s="147">
        <v>14</v>
      </c>
      <c r="J11" s="212">
        <v>40410</v>
      </c>
    </row>
    <row r="12" spans="1:12" ht="20.100000000000001" customHeight="1" x14ac:dyDescent="0.3">
      <c r="A12" s="313"/>
      <c r="B12" s="306" t="s">
        <v>11</v>
      </c>
      <c r="C12" s="306"/>
      <c r="D12" s="306"/>
      <c r="E12" s="306"/>
      <c r="F12" s="306"/>
      <c r="G12" s="314"/>
      <c r="H12" s="315" t="s">
        <v>745</v>
      </c>
      <c r="I12" s="316"/>
      <c r="J12" s="209">
        <f>SUM(J9:J11)</f>
        <v>236410</v>
      </c>
    </row>
    <row r="13" spans="1:12" ht="20.100000000000001" customHeight="1" x14ac:dyDescent="0.3">
      <c r="A13" s="311">
        <v>3</v>
      </c>
      <c r="B13" s="230">
        <v>46104</v>
      </c>
      <c r="C13" s="239" t="s">
        <v>736</v>
      </c>
      <c r="D13" s="238" t="s">
        <v>839</v>
      </c>
      <c r="E13" s="140" t="s">
        <v>840</v>
      </c>
      <c r="F13" s="232" t="s">
        <v>841</v>
      </c>
      <c r="G13" s="147" t="s">
        <v>659</v>
      </c>
      <c r="H13" s="147" t="s">
        <v>30</v>
      </c>
      <c r="I13" s="147">
        <v>14</v>
      </c>
      <c r="J13" s="212">
        <v>168000</v>
      </c>
    </row>
    <row r="14" spans="1:12" ht="20.100000000000001" customHeight="1" x14ac:dyDescent="0.3">
      <c r="A14" s="312"/>
      <c r="B14" s="230">
        <v>46104</v>
      </c>
      <c r="C14" s="239" t="s">
        <v>736</v>
      </c>
      <c r="D14" s="238" t="s">
        <v>839</v>
      </c>
      <c r="E14" s="238" t="s">
        <v>842</v>
      </c>
      <c r="F14" s="232" t="s">
        <v>843</v>
      </c>
      <c r="G14" s="147" t="s">
        <v>659</v>
      </c>
      <c r="H14" s="147" t="s">
        <v>30</v>
      </c>
      <c r="I14" s="147">
        <v>14</v>
      </c>
      <c r="J14" s="212">
        <v>37240</v>
      </c>
    </row>
    <row r="15" spans="1:12" ht="20.100000000000001" customHeight="1" x14ac:dyDescent="0.3">
      <c r="A15" s="313"/>
      <c r="B15" s="306" t="s">
        <v>12</v>
      </c>
      <c r="C15" s="306"/>
      <c r="D15" s="306"/>
      <c r="E15" s="306"/>
      <c r="F15" s="306"/>
      <c r="G15" s="314"/>
      <c r="H15" s="315" t="s">
        <v>844</v>
      </c>
      <c r="I15" s="316"/>
      <c r="J15" s="209">
        <f>SUM(J13:J14)</f>
        <v>205240</v>
      </c>
    </row>
    <row r="16" spans="1:12" ht="20.100000000000001" customHeight="1" x14ac:dyDescent="0.3">
      <c r="A16" s="311">
        <v>4</v>
      </c>
      <c r="B16" s="230">
        <v>46125</v>
      </c>
      <c r="C16" s="239" t="s">
        <v>736</v>
      </c>
      <c r="D16" s="238" t="s">
        <v>871</v>
      </c>
      <c r="E16" s="140" t="s">
        <v>872</v>
      </c>
      <c r="F16" s="232" t="s">
        <v>873</v>
      </c>
      <c r="G16" s="147" t="s">
        <v>659</v>
      </c>
      <c r="H16" s="147" t="s">
        <v>30</v>
      </c>
      <c r="I16" s="147">
        <v>3</v>
      </c>
      <c r="J16" s="212">
        <v>90000</v>
      </c>
    </row>
    <row r="17" spans="1:10" ht="20.100000000000001" customHeight="1" x14ac:dyDescent="0.3">
      <c r="A17" s="312"/>
      <c r="B17" s="230">
        <v>46132</v>
      </c>
      <c r="C17" s="239" t="s">
        <v>736</v>
      </c>
      <c r="D17" s="238" t="s">
        <v>874</v>
      </c>
      <c r="E17" s="140" t="s">
        <v>875</v>
      </c>
      <c r="F17" s="232" t="s">
        <v>876</v>
      </c>
      <c r="G17" s="147" t="s">
        <v>659</v>
      </c>
      <c r="H17" s="147" t="s">
        <v>30</v>
      </c>
      <c r="I17" s="147">
        <v>11</v>
      </c>
      <c r="J17" s="212">
        <v>92000</v>
      </c>
    </row>
    <row r="18" spans="1:10" ht="20.100000000000001" customHeight="1" x14ac:dyDescent="0.3">
      <c r="A18" s="312"/>
      <c r="B18" s="230">
        <v>46132</v>
      </c>
      <c r="C18" s="239" t="s">
        <v>736</v>
      </c>
      <c r="D18" s="238" t="s">
        <v>874</v>
      </c>
      <c r="E18" s="238" t="s">
        <v>765</v>
      </c>
      <c r="F18" s="232" t="s">
        <v>766</v>
      </c>
      <c r="G18" s="147" t="s">
        <v>659</v>
      </c>
      <c r="H18" s="147" t="s">
        <v>30</v>
      </c>
      <c r="I18" s="147">
        <v>11</v>
      </c>
      <c r="J18" s="212">
        <v>22950</v>
      </c>
    </row>
    <row r="19" spans="1:10" ht="20.100000000000001" customHeight="1" x14ac:dyDescent="0.3">
      <c r="A19" s="313"/>
      <c r="B19" s="306" t="s">
        <v>13</v>
      </c>
      <c r="C19" s="306"/>
      <c r="D19" s="306"/>
      <c r="E19" s="306"/>
      <c r="F19" s="306"/>
      <c r="G19" s="314"/>
      <c r="H19" s="315" t="s">
        <v>745</v>
      </c>
      <c r="I19" s="316"/>
      <c r="J19" s="209">
        <f>SUM(J16:J18)</f>
        <v>204950</v>
      </c>
    </row>
    <row r="20" spans="1:10" ht="20.100000000000001" customHeight="1" x14ac:dyDescent="0.3">
      <c r="A20" s="311">
        <v>5</v>
      </c>
      <c r="B20" s="230">
        <v>46161</v>
      </c>
      <c r="C20" s="239" t="s">
        <v>736</v>
      </c>
      <c r="D20" s="238" t="s">
        <v>914</v>
      </c>
      <c r="E20" s="140" t="s">
        <v>712</v>
      </c>
      <c r="F20" s="232" t="s">
        <v>713</v>
      </c>
      <c r="G20" s="147" t="s">
        <v>659</v>
      </c>
      <c r="H20" s="147" t="s">
        <v>30</v>
      </c>
      <c r="I20" s="147">
        <v>6</v>
      </c>
      <c r="J20" s="212">
        <v>60000</v>
      </c>
    </row>
    <row r="21" spans="1:10" ht="20.100000000000001" customHeight="1" x14ac:dyDescent="0.3">
      <c r="A21" s="312"/>
      <c r="B21" s="230">
        <v>46162</v>
      </c>
      <c r="C21" s="239" t="s">
        <v>736</v>
      </c>
      <c r="D21" s="238" t="s">
        <v>874</v>
      </c>
      <c r="E21" s="140" t="s">
        <v>765</v>
      </c>
      <c r="F21" s="232" t="s">
        <v>766</v>
      </c>
      <c r="G21" s="147" t="s">
        <v>659</v>
      </c>
      <c r="H21" s="147" t="s">
        <v>30</v>
      </c>
      <c r="I21" s="147">
        <v>6</v>
      </c>
      <c r="J21" s="212">
        <v>22500</v>
      </c>
    </row>
    <row r="22" spans="1:10" ht="20.100000000000001" customHeight="1" x14ac:dyDescent="0.3">
      <c r="A22" s="312"/>
      <c r="B22" s="230">
        <v>46170</v>
      </c>
      <c r="C22" s="239" t="s">
        <v>736</v>
      </c>
      <c r="D22" s="238" t="s">
        <v>915</v>
      </c>
      <c r="E22" s="140" t="s">
        <v>916</v>
      </c>
      <c r="F22" s="232" t="s">
        <v>917</v>
      </c>
      <c r="G22" s="147" t="s">
        <v>659</v>
      </c>
      <c r="H22" s="147" t="s">
        <v>30</v>
      </c>
      <c r="I22" s="147">
        <v>6</v>
      </c>
      <c r="J22" s="212">
        <v>179000</v>
      </c>
    </row>
    <row r="23" spans="1:10" ht="20.100000000000001" customHeight="1" x14ac:dyDescent="0.3">
      <c r="A23" s="313"/>
      <c r="B23" s="306" t="s">
        <v>14</v>
      </c>
      <c r="C23" s="306"/>
      <c r="D23" s="306"/>
      <c r="E23" s="306"/>
      <c r="F23" s="306"/>
      <c r="G23" s="314"/>
      <c r="H23" s="315" t="s">
        <v>745</v>
      </c>
      <c r="I23" s="316"/>
      <c r="J23" s="209">
        <f>SUM(J20:J22)</f>
        <v>261500</v>
      </c>
    </row>
    <row r="24" spans="1:10" ht="20.100000000000001" customHeight="1" x14ac:dyDescent="0.3">
      <c r="A24" s="311">
        <v>6</v>
      </c>
      <c r="B24" s="230">
        <v>46202</v>
      </c>
      <c r="C24" s="239" t="s">
        <v>736</v>
      </c>
      <c r="D24" s="238" t="s">
        <v>965</v>
      </c>
      <c r="E24" s="140" t="s">
        <v>911</v>
      </c>
      <c r="F24" s="232" t="s">
        <v>912</v>
      </c>
      <c r="G24" s="147" t="s">
        <v>659</v>
      </c>
      <c r="H24" s="147" t="s">
        <v>30</v>
      </c>
      <c r="I24" s="147">
        <v>14</v>
      </c>
      <c r="J24" s="212">
        <v>183000</v>
      </c>
    </row>
    <row r="25" spans="1:10" ht="20.100000000000001" customHeight="1" x14ac:dyDescent="0.3">
      <c r="A25" s="312"/>
      <c r="B25" s="230">
        <v>46202</v>
      </c>
      <c r="C25" s="239" t="s">
        <v>736</v>
      </c>
      <c r="D25" s="238" t="s">
        <v>965</v>
      </c>
      <c r="E25" s="140" t="s">
        <v>948</v>
      </c>
      <c r="F25" s="232" t="s">
        <v>949</v>
      </c>
      <c r="G25" s="147" t="s">
        <v>659</v>
      </c>
      <c r="H25" s="147" t="s">
        <v>30</v>
      </c>
      <c r="I25" s="147">
        <v>14</v>
      </c>
      <c r="J25" s="212">
        <v>55100</v>
      </c>
    </row>
    <row r="26" spans="1:10" ht="20.100000000000001" customHeight="1" x14ac:dyDescent="0.3">
      <c r="A26" s="313"/>
      <c r="B26" s="306" t="s">
        <v>15</v>
      </c>
      <c r="C26" s="306"/>
      <c r="D26" s="306"/>
      <c r="E26" s="306"/>
      <c r="F26" s="306"/>
      <c r="G26" s="314"/>
      <c r="H26" s="315" t="s">
        <v>844</v>
      </c>
      <c r="I26" s="316"/>
      <c r="J26" s="209">
        <f>SUM(J24:J25)</f>
        <v>238100</v>
      </c>
    </row>
    <row r="27" spans="1:10" ht="20.100000000000001" customHeight="1" x14ac:dyDescent="0.3">
      <c r="A27" s="233"/>
      <c r="B27" s="225"/>
      <c r="C27" s="225"/>
      <c r="D27" s="226"/>
      <c r="E27" s="225"/>
      <c r="F27" s="225"/>
      <c r="G27" s="234" t="s">
        <v>0</v>
      </c>
      <c r="H27" s="304" t="s">
        <v>963</v>
      </c>
      <c r="I27" s="305"/>
      <c r="J27" s="228">
        <f>SUM(J8,J12,J15,J19,J23,J26)</f>
        <v>2192200</v>
      </c>
    </row>
  </sheetData>
  <mergeCells count="20">
    <mergeCell ref="H27:I27"/>
    <mergeCell ref="A20:A23"/>
    <mergeCell ref="B23:G23"/>
    <mergeCell ref="H23:I23"/>
    <mergeCell ref="A24:A26"/>
    <mergeCell ref="B26:G26"/>
    <mergeCell ref="H26:I26"/>
    <mergeCell ref="A1:J3"/>
    <mergeCell ref="A5:A8"/>
    <mergeCell ref="B8:G8"/>
    <mergeCell ref="H8:I8"/>
    <mergeCell ref="A9:A12"/>
    <mergeCell ref="B12:G12"/>
    <mergeCell ref="H12:I12"/>
    <mergeCell ref="A13:A15"/>
    <mergeCell ref="B15:G15"/>
    <mergeCell ref="H15:I15"/>
    <mergeCell ref="A16:A19"/>
    <mergeCell ref="B19:G19"/>
    <mergeCell ref="H19:I19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9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G17" sqref="G17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5" customWidth="1"/>
    <col min="7" max="9" width="10.625" style="1" customWidth="1"/>
    <col min="10" max="10" width="11.25" style="211" customWidth="1"/>
    <col min="11" max="12" width="9" style="235"/>
  </cols>
  <sheetData>
    <row r="1" spans="1:12" ht="16.5" customHeight="1" x14ac:dyDescent="0.3">
      <c r="A1" s="317" t="s">
        <v>705</v>
      </c>
      <c r="B1" s="317"/>
      <c r="C1" s="317"/>
      <c r="D1" s="317"/>
      <c r="E1" s="317"/>
      <c r="F1" s="317"/>
      <c r="G1" s="317"/>
      <c r="H1" s="317"/>
      <c r="I1" s="317"/>
      <c r="J1" s="317"/>
    </row>
    <row r="2" spans="1:12" ht="16.5" customHeight="1" x14ac:dyDescent="0.3">
      <c r="A2" s="317"/>
      <c r="B2" s="317"/>
      <c r="C2" s="317"/>
      <c r="D2" s="317"/>
      <c r="E2" s="317"/>
      <c r="F2" s="317"/>
      <c r="G2" s="317"/>
      <c r="H2" s="317"/>
      <c r="I2" s="317"/>
      <c r="J2" s="317"/>
    </row>
    <row r="3" spans="1:12" ht="16.5" customHeight="1" x14ac:dyDescent="0.3">
      <c r="A3" s="295"/>
      <c r="B3" s="295"/>
      <c r="C3" s="295"/>
      <c r="D3" s="295"/>
      <c r="E3" s="295"/>
      <c r="F3" s="295"/>
      <c r="G3" s="295"/>
      <c r="H3" s="295"/>
      <c r="I3" s="295"/>
      <c r="J3" s="295"/>
    </row>
    <row r="4" spans="1:12" s="237" customFormat="1" ht="20.100000000000001" customHeight="1" x14ac:dyDescent="0.3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10" t="s">
        <v>672</v>
      </c>
      <c r="K4" s="236"/>
      <c r="L4" s="236"/>
    </row>
    <row r="5" spans="1:12" s="124" customFormat="1" ht="20.100000000000001" customHeight="1" x14ac:dyDescent="0.3">
      <c r="A5" s="318">
        <v>1</v>
      </c>
      <c r="B5" s="242">
        <v>46029</v>
      </c>
      <c r="C5" s="239" t="s">
        <v>707</v>
      </c>
      <c r="D5" s="238" t="s">
        <v>708</v>
      </c>
      <c r="E5" s="238" t="s">
        <v>709</v>
      </c>
      <c r="F5" s="240" t="s">
        <v>710</v>
      </c>
      <c r="G5" s="239" t="s">
        <v>659</v>
      </c>
      <c r="H5" s="239" t="s">
        <v>30</v>
      </c>
      <c r="I5" s="239">
        <v>75</v>
      </c>
      <c r="J5" s="243">
        <v>325000</v>
      </c>
      <c r="K5" s="125"/>
      <c r="L5" s="125"/>
    </row>
    <row r="6" spans="1:12" s="124" customFormat="1" ht="20.100000000000001" customHeight="1" x14ac:dyDescent="0.3">
      <c r="A6" s="319"/>
      <c r="B6" s="242">
        <v>46030</v>
      </c>
      <c r="C6" s="239" t="s">
        <v>707</v>
      </c>
      <c r="D6" s="238" t="s">
        <v>711</v>
      </c>
      <c r="E6" s="238" t="s">
        <v>712</v>
      </c>
      <c r="F6" s="240" t="s">
        <v>713</v>
      </c>
      <c r="G6" s="239" t="s">
        <v>659</v>
      </c>
      <c r="H6" s="239" t="s">
        <v>30</v>
      </c>
      <c r="I6" s="239">
        <v>75</v>
      </c>
      <c r="J6" s="243">
        <v>152000</v>
      </c>
      <c r="K6" s="125"/>
      <c r="L6" s="125"/>
    </row>
    <row r="7" spans="1:12" s="124" customFormat="1" ht="20.100000000000001" customHeight="1" x14ac:dyDescent="0.3">
      <c r="A7" s="319"/>
      <c r="B7" s="242">
        <v>46049</v>
      </c>
      <c r="C7" s="239" t="s">
        <v>707</v>
      </c>
      <c r="D7" s="238" t="s">
        <v>714</v>
      </c>
      <c r="E7" s="238" t="s">
        <v>715</v>
      </c>
      <c r="F7" s="240" t="s">
        <v>716</v>
      </c>
      <c r="G7" s="239" t="s">
        <v>659</v>
      </c>
      <c r="H7" s="239" t="s">
        <v>30</v>
      </c>
      <c r="I7" s="239">
        <v>100</v>
      </c>
      <c r="J7" s="243">
        <v>478140</v>
      </c>
      <c r="K7" s="125"/>
      <c r="L7" s="125"/>
    </row>
    <row r="8" spans="1:12" s="124" customFormat="1" ht="20.100000000000001" customHeight="1" x14ac:dyDescent="0.3">
      <c r="A8" s="320"/>
      <c r="B8" s="306" t="s">
        <v>10</v>
      </c>
      <c r="C8" s="306"/>
      <c r="D8" s="306"/>
      <c r="E8" s="306"/>
      <c r="F8" s="306"/>
      <c r="G8" s="314"/>
      <c r="H8" s="315" t="s">
        <v>706</v>
      </c>
      <c r="I8" s="316"/>
      <c r="J8" s="209">
        <f>SUM(J5:J7)</f>
        <v>955140</v>
      </c>
      <c r="K8" s="125"/>
      <c r="L8" s="125"/>
    </row>
    <row r="9" spans="1:12" ht="20.100000000000001" customHeight="1" x14ac:dyDescent="0.3">
      <c r="A9" s="311">
        <v>2</v>
      </c>
      <c r="B9" s="230">
        <v>46056</v>
      </c>
      <c r="C9" s="239" t="s">
        <v>707</v>
      </c>
      <c r="D9" s="217" t="s">
        <v>777</v>
      </c>
      <c r="E9" s="140" t="s">
        <v>813</v>
      </c>
      <c r="F9" s="232" t="s">
        <v>778</v>
      </c>
      <c r="G9" s="147" t="s">
        <v>659</v>
      </c>
      <c r="H9" s="147" t="s">
        <v>30</v>
      </c>
      <c r="I9" s="147">
        <v>4</v>
      </c>
      <c r="J9" s="212">
        <v>62000</v>
      </c>
      <c r="K9"/>
      <c r="L9"/>
    </row>
    <row r="10" spans="1:12" ht="20.100000000000001" customHeight="1" x14ac:dyDescent="0.3">
      <c r="A10" s="313"/>
      <c r="B10" s="306" t="s">
        <v>11</v>
      </c>
      <c r="C10" s="306"/>
      <c r="D10" s="306"/>
      <c r="E10" s="306"/>
      <c r="F10" s="306"/>
      <c r="G10" s="314"/>
      <c r="H10" s="315" t="s">
        <v>779</v>
      </c>
      <c r="I10" s="316"/>
      <c r="J10" s="209">
        <f>SUM(J9:J9)</f>
        <v>62000</v>
      </c>
      <c r="K10"/>
      <c r="L10"/>
    </row>
    <row r="11" spans="1:12" s="124" customFormat="1" ht="20.100000000000001" customHeight="1" x14ac:dyDescent="0.3">
      <c r="A11" s="318">
        <v>3</v>
      </c>
      <c r="B11" s="242">
        <v>46085</v>
      </c>
      <c r="C11" s="239" t="s">
        <v>707</v>
      </c>
      <c r="D11" s="238" t="s">
        <v>814</v>
      </c>
      <c r="E11" s="238" t="s">
        <v>763</v>
      </c>
      <c r="F11" s="240" t="s">
        <v>764</v>
      </c>
      <c r="G11" s="239" t="s">
        <v>679</v>
      </c>
      <c r="H11" s="239" t="s">
        <v>30</v>
      </c>
      <c r="I11" s="239">
        <v>10</v>
      </c>
      <c r="J11" s="243">
        <v>200000</v>
      </c>
      <c r="K11" s="125"/>
      <c r="L11" s="125"/>
    </row>
    <row r="12" spans="1:12" s="124" customFormat="1" ht="20.100000000000001" customHeight="1" x14ac:dyDescent="0.3">
      <c r="A12" s="319"/>
      <c r="B12" s="242">
        <v>46086</v>
      </c>
      <c r="C12" s="239" t="s">
        <v>707</v>
      </c>
      <c r="D12" s="238" t="s">
        <v>815</v>
      </c>
      <c r="E12" s="238" t="s">
        <v>816</v>
      </c>
      <c r="F12" s="240" t="s">
        <v>817</v>
      </c>
      <c r="G12" s="239" t="s">
        <v>659</v>
      </c>
      <c r="H12" s="239" t="s">
        <v>30</v>
      </c>
      <c r="I12" s="239">
        <v>8</v>
      </c>
      <c r="J12" s="243">
        <v>120000</v>
      </c>
      <c r="K12" s="125"/>
      <c r="L12" s="125"/>
    </row>
    <row r="13" spans="1:12" s="124" customFormat="1" ht="20.100000000000001" customHeight="1" x14ac:dyDescent="0.3">
      <c r="A13" s="319"/>
      <c r="B13" s="242">
        <v>46091</v>
      </c>
      <c r="C13" s="239" t="s">
        <v>707</v>
      </c>
      <c r="D13" s="238" t="s">
        <v>818</v>
      </c>
      <c r="E13" s="238" t="s">
        <v>712</v>
      </c>
      <c r="F13" s="240" t="s">
        <v>713</v>
      </c>
      <c r="G13" s="239" t="s">
        <v>659</v>
      </c>
      <c r="H13" s="239" t="s">
        <v>30</v>
      </c>
      <c r="I13" s="239">
        <v>12</v>
      </c>
      <c r="J13" s="243">
        <v>199000</v>
      </c>
      <c r="K13" s="125"/>
      <c r="L13" s="125"/>
    </row>
    <row r="14" spans="1:12" s="124" customFormat="1" ht="20.100000000000001" customHeight="1" x14ac:dyDescent="0.3">
      <c r="A14" s="319"/>
      <c r="B14" s="242">
        <v>46106</v>
      </c>
      <c r="C14" s="239" t="s">
        <v>707</v>
      </c>
      <c r="D14" s="238" t="s">
        <v>819</v>
      </c>
      <c r="E14" s="238" t="s">
        <v>820</v>
      </c>
      <c r="F14" s="240" t="s">
        <v>821</v>
      </c>
      <c r="G14" s="239" t="s">
        <v>679</v>
      </c>
      <c r="H14" s="239" t="s">
        <v>30</v>
      </c>
      <c r="I14" s="239">
        <v>18</v>
      </c>
      <c r="J14" s="243">
        <v>270000</v>
      </c>
      <c r="K14" s="125"/>
      <c r="L14" s="125"/>
    </row>
    <row r="15" spans="1:12" s="124" customFormat="1" ht="20.100000000000001" customHeight="1" x14ac:dyDescent="0.3">
      <c r="A15" s="320"/>
      <c r="B15" s="306" t="s">
        <v>12</v>
      </c>
      <c r="C15" s="306"/>
      <c r="D15" s="306"/>
      <c r="E15" s="306"/>
      <c r="F15" s="306"/>
      <c r="G15" s="314"/>
      <c r="H15" s="315" t="s">
        <v>780</v>
      </c>
      <c r="I15" s="316"/>
      <c r="J15" s="209">
        <f>SUM(J11:J14)</f>
        <v>789000</v>
      </c>
      <c r="K15" s="125"/>
      <c r="L15" s="125"/>
    </row>
    <row r="16" spans="1:12" s="124" customFormat="1" ht="20.100000000000001" customHeight="1" x14ac:dyDescent="0.3">
      <c r="A16" s="318">
        <v>4</v>
      </c>
      <c r="B16" s="242">
        <v>46126</v>
      </c>
      <c r="C16" s="239" t="s">
        <v>707</v>
      </c>
      <c r="D16" s="238" t="s">
        <v>880</v>
      </c>
      <c r="E16" s="238" t="s">
        <v>881</v>
      </c>
      <c r="F16" s="240" t="s">
        <v>882</v>
      </c>
      <c r="G16" s="239" t="s">
        <v>659</v>
      </c>
      <c r="H16" s="239" t="s">
        <v>30</v>
      </c>
      <c r="I16" s="239">
        <v>12</v>
      </c>
      <c r="J16" s="243">
        <v>347000</v>
      </c>
      <c r="K16" s="125"/>
      <c r="L16" s="125"/>
    </row>
    <row r="17" spans="1:12" s="124" customFormat="1" ht="20.100000000000001" customHeight="1" x14ac:dyDescent="0.3">
      <c r="A17" s="319"/>
      <c r="B17" s="242">
        <v>46127</v>
      </c>
      <c r="C17" s="239" t="s">
        <v>707</v>
      </c>
      <c r="D17" s="238" t="s">
        <v>883</v>
      </c>
      <c r="E17" s="238" t="s">
        <v>712</v>
      </c>
      <c r="F17" s="240" t="s">
        <v>713</v>
      </c>
      <c r="G17" s="239" t="s">
        <v>679</v>
      </c>
      <c r="H17" s="239" t="s">
        <v>30</v>
      </c>
      <c r="I17" s="239">
        <v>6</v>
      </c>
      <c r="J17" s="243">
        <v>142000</v>
      </c>
      <c r="K17" s="125"/>
      <c r="L17" s="125"/>
    </row>
    <row r="18" spans="1:12" s="124" customFormat="1" ht="20.100000000000001" customHeight="1" x14ac:dyDescent="0.3">
      <c r="A18" s="319"/>
      <c r="B18" s="242">
        <v>46142</v>
      </c>
      <c r="C18" s="239" t="s">
        <v>707</v>
      </c>
      <c r="D18" s="238" t="s">
        <v>884</v>
      </c>
      <c r="E18" s="238" t="s">
        <v>885</v>
      </c>
      <c r="F18" s="240" t="s">
        <v>886</v>
      </c>
      <c r="G18" s="239" t="s">
        <v>659</v>
      </c>
      <c r="H18" s="239" t="s">
        <v>30</v>
      </c>
      <c r="I18" s="239">
        <v>20</v>
      </c>
      <c r="J18" s="243">
        <v>253000</v>
      </c>
      <c r="K18" s="125"/>
      <c r="L18" s="125"/>
    </row>
    <row r="19" spans="1:12" s="124" customFormat="1" ht="20.100000000000001" customHeight="1" x14ac:dyDescent="0.3">
      <c r="A19" s="319"/>
      <c r="B19" s="242">
        <v>46142</v>
      </c>
      <c r="C19" s="239" t="s">
        <v>707</v>
      </c>
      <c r="D19" s="238" t="s">
        <v>884</v>
      </c>
      <c r="E19" s="238" t="s">
        <v>887</v>
      </c>
      <c r="F19" s="240" t="s">
        <v>888</v>
      </c>
      <c r="G19" s="239" t="s">
        <v>659</v>
      </c>
      <c r="H19" s="239" t="s">
        <v>30</v>
      </c>
      <c r="I19" s="239">
        <v>20</v>
      </c>
      <c r="J19" s="243">
        <v>67900</v>
      </c>
      <c r="K19" s="125"/>
      <c r="L19" s="125"/>
    </row>
    <row r="20" spans="1:12" s="124" customFormat="1" ht="20.100000000000001" customHeight="1" x14ac:dyDescent="0.3">
      <c r="A20" s="320"/>
      <c r="B20" s="306" t="s">
        <v>13</v>
      </c>
      <c r="C20" s="306"/>
      <c r="D20" s="306"/>
      <c r="E20" s="306"/>
      <c r="F20" s="306"/>
      <c r="G20" s="314"/>
      <c r="H20" s="315" t="s">
        <v>780</v>
      </c>
      <c r="I20" s="316"/>
      <c r="J20" s="209">
        <f>SUM(J16:J19)</f>
        <v>809900</v>
      </c>
      <c r="K20" s="125"/>
      <c r="L20" s="125"/>
    </row>
    <row r="21" spans="1:12" s="124" customFormat="1" ht="20.100000000000001" customHeight="1" x14ac:dyDescent="0.3">
      <c r="A21" s="318">
        <v>5</v>
      </c>
      <c r="B21" s="242">
        <v>46148</v>
      </c>
      <c r="C21" s="239" t="s">
        <v>707</v>
      </c>
      <c r="D21" s="238" t="s">
        <v>883</v>
      </c>
      <c r="E21" s="238" t="s">
        <v>901</v>
      </c>
      <c r="F21" s="240" t="s">
        <v>902</v>
      </c>
      <c r="G21" s="239" t="s">
        <v>659</v>
      </c>
      <c r="H21" s="239" t="s">
        <v>30</v>
      </c>
      <c r="I21" s="239">
        <v>6</v>
      </c>
      <c r="J21" s="243">
        <v>78000</v>
      </c>
      <c r="K21" s="125"/>
      <c r="L21" s="125"/>
    </row>
    <row r="22" spans="1:12" s="124" customFormat="1" ht="20.100000000000001" customHeight="1" x14ac:dyDescent="0.3">
      <c r="A22" s="319"/>
      <c r="B22" s="242">
        <v>46163</v>
      </c>
      <c r="C22" s="239" t="s">
        <v>707</v>
      </c>
      <c r="D22" s="238" t="s">
        <v>903</v>
      </c>
      <c r="E22" s="238" t="s">
        <v>712</v>
      </c>
      <c r="F22" s="240" t="s">
        <v>713</v>
      </c>
      <c r="G22" s="239" t="s">
        <v>659</v>
      </c>
      <c r="H22" s="239" t="s">
        <v>30</v>
      </c>
      <c r="I22" s="239">
        <v>6</v>
      </c>
      <c r="J22" s="243">
        <v>114000</v>
      </c>
      <c r="K22" s="125"/>
      <c r="L22" s="125"/>
    </row>
    <row r="23" spans="1:12" s="124" customFormat="1" ht="20.100000000000001" customHeight="1" x14ac:dyDescent="0.3">
      <c r="A23" s="319"/>
      <c r="B23" s="242">
        <v>46168</v>
      </c>
      <c r="C23" s="239" t="s">
        <v>707</v>
      </c>
      <c r="D23" s="238" t="s">
        <v>904</v>
      </c>
      <c r="E23" s="238" t="s">
        <v>752</v>
      </c>
      <c r="F23" s="240" t="s">
        <v>753</v>
      </c>
      <c r="G23" s="239" t="s">
        <v>659</v>
      </c>
      <c r="H23" s="239" t="s">
        <v>30</v>
      </c>
      <c r="I23" s="239">
        <v>14</v>
      </c>
      <c r="J23" s="243">
        <v>270000</v>
      </c>
      <c r="K23" s="125"/>
      <c r="L23" s="125"/>
    </row>
    <row r="24" spans="1:12" s="124" customFormat="1" ht="20.100000000000001" customHeight="1" x14ac:dyDescent="0.3">
      <c r="A24" s="320"/>
      <c r="B24" s="306" t="s">
        <v>14</v>
      </c>
      <c r="C24" s="306"/>
      <c r="D24" s="306"/>
      <c r="E24" s="306"/>
      <c r="F24" s="306"/>
      <c r="G24" s="314"/>
      <c r="H24" s="315" t="s">
        <v>706</v>
      </c>
      <c r="I24" s="316"/>
      <c r="J24" s="209">
        <f>SUM(J21:J23)</f>
        <v>462000</v>
      </c>
      <c r="K24" s="125"/>
      <c r="L24" s="125"/>
    </row>
    <row r="25" spans="1:12" s="124" customFormat="1" ht="20.100000000000001" customHeight="1" x14ac:dyDescent="0.3">
      <c r="A25" s="318">
        <v>6</v>
      </c>
      <c r="B25" s="242">
        <v>46190</v>
      </c>
      <c r="C25" s="239" t="s">
        <v>707</v>
      </c>
      <c r="D25" s="238" t="s">
        <v>814</v>
      </c>
      <c r="E25" s="238" t="s">
        <v>925</v>
      </c>
      <c r="F25" s="240" t="s">
        <v>926</v>
      </c>
      <c r="G25" s="239" t="s">
        <v>679</v>
      </c>
      <c r="H25" s="239" t="s">
        <v>30</v>
      </c>
      <c r="I25" s="239">
        <v>6</v>
      </c>
      <c r="J25" s="243">
        <v>116000</v>
      </c>
      <c r="K25" s="125"/>
      <c r="L25" s="125"/>
    </row>
    <row r="26" spans="1:12" s="124" customFormat="1" ht="20.100000000000001" customHeight="1" x14ac:dyDescent="0.3">
      <c r="A26" s="319"/>
      <c r="B26" s="242">
        <v>46191</v>
      </c>
      <c r="C26" s="239" t="s">
        <v>707</v>
      </c>
      <c r="D26" s="238" t="s">
        <v>927</v>
      </c>
      <c r="E26" s="238" t="s">
        <v>928</v>
      </c>
      <c r="F26" s="240" t="s">
        <v>929</v>
      </c>
      <c r="G26" s="239" t="s">
        <v>679</v>
      </c>
      <c r="H26" s="239" t="s">
        <v>30</v>
      </c>
      <c r="I26" s="239">
        <v>10</v>
      </c>
      <c r="J26" s="243">
        <v>270000</v>
      </c>
      <c r="K26" s="125"/>
      <c r="L26" s="125"/>
    </row>
    <row r="27" spans="1:12" s="124" customFormat="1" ht="20.100000000000001" customHeight="1" x14ac:dyDescent="0.3">
      <c r="A27" s="319"/>
      <c r="B27" s="242">
        <v>46196</v>
      </c>
      <c r="C27" s="239" t="s">
        <v>707</v>
      </c>
      <c r="D27" s="238" t="s">
        <v>930</v>
      </c>
      <c r="E27" s="238" t="s">
        <v>931</v>
      </c>
      <c r="F27" s="240" t="s">
        <v>932</v>
      </c>
      <c r="G27" s="239" t="s">
        <v>659</v>
      </c>
      <c r="H27" s="239" t="s">
        <v>30</v>
      </c>
      <c r="I27" s="239">
        <v>12</v>
      </c>
      <c r="J27" s="243">
        <v>240000</v>
      </c>
      <c r="K27" s="125"/>
      <c r="L27" s="125"/>
    </row>
    <row r="28" spans="1:12" s="124" customFormat="1" ht="20.100000000000001" customHeight="1" x14ac:dyDescent="0.3">
      <c r="A28" s="320"/>
      <c r="B28" s="306" t="s">
        <v>15</v>
      </c>
      <c r="C28" s="306"/>
      <c r="D28" s="306"/>
      <c r="E28" s="306"/>
      <c r="F28" s="306"/>
      <c r="G28" s="314"/>
      <c r="H28" s="315" t="s">
        <v>706</v>
      </c>
      <c r="I28" s="316"/>
      <c r="J28" s="209">
        <f>SUM(J25:J27)</f>
        <v>626000</v>
      </c>
      <c r="K28" s="125"/>
      <c r="L28" s="125"/>
    </row>
    <row r="29" spans="1:12" ht="20.100000000000001" customHeight="1" x14ac:dyDescent="0.3">
      <c r="A29" s="247"/>
      <c r="B29" s="225"/>
      <c r="C29" s="225"/>
      <c r="D29" s="226"/>
      <c r="E29" s="225"/>
      <c r="F29" s="225"/>
      <c r="G29" s="234" t="s">
        <v>0</v>
      </c>
      <c r="H29" s="304" t="s">
        <v>933</v>
      </c>
      <c r="I29" s="305"/>
      <c r="J29" s="228">
        <f>SUM(J8,J10,J15,J20,J24,J28)</f>
        <v>3704040</v>
      </c>
      <c r="K29"/>
      <c r="L29"/>
    </row>
  </sheetData>
  <mergeCells count="20">
    <mergeCell ref="H20:I20"/>
    <mergeCell ref="A25:A28"/>
    <mergeCell ref="B28:G28"/>
    <mergeCell ref="H28:I28"/>
    <mergeCell ref="H29:I29"/>
    <mergeCell ref="A1:J3"/>
    <mergeCell ref="A5:A8"/>
    <mergeCell ref="B8:G8"/>
    <mergeCell ref="A9:A10"/>
    <mergeCell ref="B10:G10"/>
    <mergeCell ref="H10:I10"/>
    <mergeCell ref="A21:A24"/>
    <mergeCell ref="B24:G24"/>
    <mergeCell ref="H24:I24"/>
    <mergeCell ref="H8:I8"/>
    <mergeCell ref="A11:A15"/>
    <mergeCell ref="B15:G15"/>
    <mergeCell ref="H15:I15"/>
    <mergeCell ref="A16:A20"/>
    <mergeCell ref="B20:G20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21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Q16" sqref="Q16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5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 x14ac:dyDescent="0.3">
      <c r="A1" s="317" t="s">
        <v>692</v>
      </c>
      <c r="B1" s="317"/>
      <c r="C1" s="317"/>
      <c r="D1" s="317"/>
      <c r="E1" s="317"/>
      <c r="F1" s="317"/>
      <c r="G1" s="317"/>
      <c r="H1" s="317"/>
      <c r="I1" s="317"/>
      <c r="J1" s="317"/>
    </row>
    <row r="2" spans="1:12" ht="16.5" customHeight="1" x14ac:dyDescent="0.3">
      <c r="A2" s="317"/>
      <c r="B2" s="317"/>
      <c r="C2" s="317"/>
      <c r="D2" s="317"/>
      <c r="E2" s="317"/>
      <c r="F2" s="317"/>
      <c r="G2" s="317"/>
      <c r="H2" s="317"/>
      <c r="I2" s="317"/>
      <c r="J2" s="317"/>
    </row>
    <row r="3" spans="1:12" ht="16.5" customHeight="1" x14ac:dyDescent="0.3">
      <c r="A3" s="295"/>
      <c r="B3" s="295"/>
      <c r="C3" s="295"/>
      <c r="D3" s="295"/>
      <c r="E3" s="295"/>
      <c r="F3" s="295"/>
      <c r="G3" s="295"/>
      <c r="H3" s="295"/>
      <c r="I3" s="295"/>
      <c r="J3" s="295"/>
    </row>
    <row r="4" spans="1:12" s="237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 x14ac:dyDescent="0.3">
      <c r="A5" s="311">
        <v>1</v>
      </c>
      <c r="B5" s="242">
        <v>46028</v>
      </c>
      <c r="C5" s="239" t="s">
        <v>717</v>
      </c>
      <c r="D5" s="238" t="s">
        <v>708</v>
      </c>
      <c r="E5" s="238" t="s">
        <v>718</v>
      </c>
      <c r="F5" s="240" t="s">
        <v>719</v>
      </c>
      <c r="G5" s="239" t="s">
        <v>659</v>
      </c>
      <c r="H5" s="239" t="s">
        <v>30</v>
      </c>
      <c r="I5" s="239">
        <v>75</v>
      </c>
      <c r="J5" s="243">
        <v>448000</v>
      </c>
    </row>
    <row r="6" spans="1:12" ht="20.100000000000001" customHeight="1" x14ac:dyDescent="0.3">
      <c r="A6" s="312"/>
      <c r="B6" s="242">
        <v>46041</v>
      </c>
      <c r="C6" s="239" t="s">
        <v>717</v>
      </c>
      <c r="D6" s="238" t="s">
        <v>720</v>
      </c>
      <c r="E6" s="238" t="s">
        <v>721</v>
      </c>
      <c r="F6" s="240" t="s">
        <v>722</v>
      </c>
      <c r="G6" s="239" t="s">
        <v>679</v>
      </c>
      <c r="H6" s="239" t="s">
        <v>30</v>
      </c>
      <c r="I6" s="239">
        <v>6</v>
      </c>
      <c r="J6" s="243">
        <v>108000</v>
      </c>
    </row>
    <row r="7" spans="1:12" ht="20.100000000000001" customHeight="1" x14ac:dyDescent="0.3">
      <c r="A7" s="313"/>
      <c r="B7" s="306" t="s">
        <v>10</v>
      </c>
      <c r="C7" s="306"/>
      <c r="D7" s="306"/>
      <c r="E7" s="306"/>
      <c r="F7" s="306"/>
      <c r="G7" s="314"/>
      <c r="H7" s="315" t="s">
        <v>675</v>
      </c>
      <c r="I7" s="316"/>
      <c r="J7" s="209">
        <f>SUM(J5:J6)</f>
        <v>556000</v>
      </c>
    </row>
    <row r="8" spans="1:12" ht="20.100000000000001" customHeight="1" x14ac:dyDescent="0.3">
      <c r="A8" s="311">
        <v>2</v>
      </c>
      <c r="B8" s="321" t="s">
        <v>781</v>
      </c>
      <c r="C8" s="322"/>
      <c r="D8" s="322"/>
      <c r="E8" s="322"/>
      <c r="F8" s="322"/>
      <c r="G8" s="322"/>
      <c r="H8" s="322"/>
      <c r="I8" s="322"/>
      <c r="J8" s="323"/>
      <c r="K8"/>
      <c r="L8"/>
    </row>
    <row r="9" spans="1:12" ht="20.100000000000001" customHeight="1" x14ac:dyDescent="0.3">
      <c r="A9" s="313"/>
      <c r="B9" s="306" t="s">
        <v>11</v>
      </c>
      <c r="C9" s="306"/>
      <c r="D9" s="306"/>
      <c r="E9" s="306"/>
      <c r="F9" s="306"/>
      <c r="G9" s="314"/>
      <c r="H9" s="315" t="s">
        <v>782</v>
      </c>
      <c r="I9" s="316"/>
      <c r="J9" s="209">
        <f>SUM(J8:J8)</f>
        <v>0</v>
      </c>
      <c r="K9"/>
      <c r="L9"/>
    </row>
    <row r="10" spans="1:12" ht="20.100000000000001" customHeight="1" x14ac:dyDescent="0.3">
      <c r="A10" s="311">
        <v>3</v>
      </c>
      <c r="B10" s="242">
        <v>46100</v>
      </c>
      <c r="C10" s="239" t="s">
        <v>717</v>
      </c>
      <c r="D10" s="238" t="s">
        <v>822</v>
      </c>
      <c r="E10" s="238" t="s">
        <v>823</v>
      </c>
      <c r="F10" s="240" t="s">
        <v>824</v>
      </c>
      <c r="G10" s="239" t="s">
        <v>679</v>
      </c>
      <c r="H10" s="239" t="s">
        <v>30</v>
      </c>
      <c r="I10" s="239">
        <v>10</v>
      </c>
      <c r="J10" s="243">
        <v>177000</v>
      </c>
    </row>
    <row r="11" spans="1:12" ht="20.100000000000001" customHeight="1" x14ac:dyDescent="0.3">
      <c r="A11" s="313"/>
      <c r="B11" s="306" t="s">
        <v>12</v>
      </c>
      <c r="C11" s="306"/>
      <c r="D11" s="306"/>
      <c r="E11" s="306"/>
      <c r="F11" s="306"/>
      <c r="G11" s="314"/>
      <c r="H11" s="315" t="s">
        <v>779</v>
      </c>
      <c r="I11" s="316"/>
      <c r="J11" s="209">
        <f>SUM(J10:J10)</f>
        <v>177000</v>
      </c>
    </row>
    <row r="12" spans="1:12" ht="20.100000000000001" customHeight="1" x14ac:dyDescent="0.3">
      <c r="A12" s="311">
        <v>4</v>
      </c>
      <c r="B12" s="242">
        <v>46128</v>
      </c>
      <c r="C12" s="239" t="s">
        <v>717</v>
      </c>
      <c r="D12" s="238" t="s">
        <v>889</v>
      </c>
      <c r="E12" s="238" t="s">
        <v>890</v>
      </c>
      <c r="F12" s="240" t="s">
        <v>891</v>
      </c>
      <c r="G12" s="239" t="s">
        <v>659</v>
      </c>
      <c r="H12" s="239" t="s">
        <v>30</v>
      </c>
      <c r="I12" s="239">
        <v>13</v>
      </c>
      <c r="J12" s="243">
        <v>384000</v>
      </c>
    </row>
    <row r="13" spans="1:12" ht="20.100000000000001" customHeight="1" x14ac:dyDescent="0.3">
      <c r="A13" s="312"/>
      <c r="B13" s="242">
        <v>46136</v>
      </c>
      <c r="C13" s="239" t="s">
        <v>717</v>
      </c>
      <c r="D13" s="238" t="s">
        <v>892</v>
      </c>
      <c r="E13" s="238" t="s">
        <v>893</v>
      </c>
      <c r="F13" s="240" t="s">
        <v>894</v>
      </c>
      <c r="G13" s="239" t="s">
        <v>659</v>
      </c>
      <c r="H13" s="239" t="s">
        <v>30</v>
      </c>
      <c r="I13" s="239">
        <v>7</v>
      </c>
      <c r="J13" s="243">
        <v>180000</v>
      </c>
    </row>
    <row r="14" spans="1:12" ht="20.100000000000001" customHeight="1" x14ac:dyDescent="0.3">
      <c r="A14" s="312"/>
      <c r="B14" s="242">
        <v>46136</v>
      </c>
      <c r="C14" s="239" t="s">
        <v>717</v>
      </c>
      <c r="D14" s="238" t="s">
        <v>895</v>
      </c>
      <c r="E14" s="238" t="s">
        <v>896</v>
      </c>
      <c r="F14" s="240" t="s">
        <v>897</v>
      </c>
      <c r="G14" s="239" t="s">
        <v>679</v>
      </c>
      <c r="H14" s="239" t="s">
        <v>30</v>
      </c>
      <c r="I14" s="239">
        <v>6</v>
      </c>
      <c r="J14" s="243">
        <v>109000</v>
      </c>
    </row>
    <row r="15" spans="1:12" ht="20.100000000000001" customHeight="1" x14ac:dyDescent="0.3">
      <c r="A15" s="313"/>
      <c r="B15" s="306" t="s">
        <v>13</v>
      </c>
      <c r="C15" s="306"/>
      <c r="D15" s="306"/>
      <c r="E15" s="306"/>
      <c r="F15" s="306"/>
      <c r="G15" s="314"/>
      <c r="H15" s="315" t="s">
        <v>706</v>
      </c>
      <c r="I15" s="316"/>
      <c r="J15" s="209">
        <f>SUM(J12:J14)</f>
        <v>673000</v>
      </c>
    </row>
    <row r="16" spans="1:12" ht="20.100000000000001" customHeight="1" x14ac:dyDescent="0.3">
      <c r="A16" s="311">
        <v>5</v>
      </c>
      <c r="B16" s="321" t="s">
        <v>781</v>
      </c>
      <c r="C16" s="322"/>
      <c r="D16" s="322"/>
      <c r="E16" s="322"/>
      <c r="F16" s="322"/>
      <c r="G16" s="322"/>
      <c r="H16" s="322"/>
      <c r="I16" s="322"/>
      <c r="J16" s="323"/>
      <c r="K16"/>
      <c r="L16"/>
    </row>
    <row r="17" spans="1:12" ht="20.100000000000001" customHeight="1" x14ac:dyDescent="0.3">
      <c r="A17" s="313"/>
      <c r="B17" s="306" t="s">
        <v>14</v>
      </c>
      <c r="C17" s="306"/>
      <c r="D17" s="306"/>
      <c r="E17" s="306"/>
      <c r="F17" s="306"/>
      <c r="G17" s="314"/>
      <c r="H17" s="315" t="s">
        <v>782</v>
      </c>
      <c r="I17" s="316"/>
      <c r="J17" s="209">
        <f>SUM(J16:J16)</f>
        <v>0</v>
      </c>
      <c r="K17"/>
      <c r="L17"/>
    </row>
    <row r="18" spans="1:12" ht="20.100000000000001" customHeight="1" x14ac:dyDescent="0.3">
      <c r="A18" s="311">
        <v>6</v>
      </c>
      <c r="B18" s="242">
        <v>46198</v>
      </c>
      <c r="C18" s="239" t="s">
        <v>717</v>
      </c>
      <c r="D18" s="238" t="s">
        <v>934</v>
      </c>
      <c r="E18" s="238" t="s">
        <v>935</v>
      </c>
      <c r="F18" s="240" t="s">
        <v>936</v>
      </c>
      <c r="G18" s="239" t="s">
        <v>659</v>
      </c>
      <c r="H18" s="239" t="s">
        <v>30</v>
      </c>
      <c r="I18" s="239">
        <v>5</v>
      </c>
      <c r="J18" s="243">
        <v>100000</v>
      </c>
    </row>
    <row r="19" spans="1:12" ht="20.100000000000001" customHeight="1" x14ac:dyDescent="0.3">
      <c r="A19" s="312"/>
      <c r="B19" s="242">
        <v>46198</v>
      </c>
      <c r="C19" s="239" t="s">
        <v>717</v>
      </c>
      <c r="D19" s="238" t="s">
        <v>934</v>
      </c>
      <c r="E19" s="238" t="s">
        <v>937</v>
      </c>
      <c r="F19" s="240" t="s">
        <v>938</v>
      </c>
      <c r="G19" s="239" t="s">
        <v>659</v>
      </c>
      <c r="H19" s="239" t="s">
        <v>30</v>
      </c>
      <c r="I19" s="239">
        <v>5</v>
      </c>
      <c r="J19" s="243">
        <v>23600</v>
      </c>
    </row>
    <row r="20" spans="1:12" ht="20.100000000000001" customHeight="1" x14ac:dyDescent="0.3">
      <c r="A20" s="313"/>
      <c r="B20" s="306" t="s">
        <v>15</v>
      </c>
      <c r="C20" s="306"/>
      <c r="D20" s="306"/>
      <c r="E20" s="306"/>
      <c r="F20" s="306"/>
      <c r="G20" s="314"/>
      <c r="H20" s="315" t="s">
        <v>675</v>
      </c>
      <c r="I20" s="316"/>
      <c r="J20" s="209">
        <f>SUM(J18:J19)</f>
        <v>123600</v>
      </c>
    </row>
    <row r="21" spans="1:12" ht="20.100000000000001" customHeight="1" x14ac:dyDescent="0.3">
      <c r="A21" s="247"/>
      <c r="B21" s="225"/>
      <c r="C21" s="225"/>
      <c r="D21" s="226"/>
      <c r="E21" s="225"/>
      <c r="F21" s="225"/>
      <c r="G21" s="234" t="s">
        <v>0</v>
      </c>
      <c r="H21" s="304" t="s">
        <v>680</v>
      </c>
      <c r="I21" s="305"/>
      <c r="J21" s="228">
        <f>SUM(J7,J9,J11,J15,J17,J20)</f>
        <v>1529600</v>
      </c>
      <c r="K21"/>
      <c r="L21"/>
    </row>
  </sheetData>
  <mergeCells count="22">
    <mergeCell ref="B15:G15"/>
    <mergeCell ref="H15:I15"/>
    <mergeCell ref="A16:A17"/>
    <mergeCell ref="B16:J16"/>
    <mergeCell ref="B17:G17"/>
    <mergeCell ref="H17:I17"/>
    <mergeCell ref="H21:I21"/>
    <mergeCell ref="A1:J3"/>
    <mergeCell ref="A5:A7"/>
    <mergeCell ref="B7:G7"/>
    <mergeCell ref="H7:I7"/>
    <mergeCell ref="A8:A9"/>
    <mergeCell ref="B8:J8"/>
    <mergeCell ref="B9:G9"/>
    <mergeCell ref="H9:I9"/>
    <mergeCell ref="A10:A11"/>
    <mergeCell ref="B11:G11"/>
    <mergeCell ref="H11:I11"/>
    <mergeCell ref="A12:A15"/>
    <mergeCell ref="A18:A20"/>
    <mergeCell ref="B20:G20"/>
    <mergeCell ref="H20:I20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22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26" sqref="E26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32.125" style="146" bestFit="1" customWidth="1"/>
    <col min="5" max="5" width="30.125" style="1" customWidth="1"/>
    <col min="6" max="6" width="10.625" style="256" customWidth="1"/>
    <col min="7" max="9" width="10.625" style="1" customWidth="1"/>
    <col min="10" max="10" width="10.625" style="6" customWidth="1"/>
  </cols>
  <sheetData>
    <row r="1" spans="1:10" ht="16.5" customHeight="1" x14ac:dyDescent="0.3">
      <c r="A1" s="317" t="s">
        <v>783</v>
      </c>
      <c r="B1" s="317"/>
      <c r="C1" s="317"/>
      <c r="D1" s="317"/>
      <c r="E1" s="317"/>
      <c r="F1" s="317"/>
      <c r="G1" s="317"/>
      <c r="H1" s="317"/>
      <c r="I1" s="317"/>
      <c r="J1" s="317"/>
    </row>
    <row r="2" spans="1:10" ht="16.5" customHeight="1" x14ac:dyDescent="0.3">
      <c r="A2" s="317"/>
      <c r="B2" s="317"/>
      <c r="C2" s="317"/>
      <c r="D2" s="317"/>
      <c r="E2" s="317"/>
      <c r="F2" s="317"/>
      <c r="G2" s="317"/>
      <c r="H2" s="317"/>
      <c r="I2" s="317"/>
      <c r="J2" s="317"/>
    </row>
    <row r="3" spans="1:10" ht="16.5" customHeight="1" x14ac:dyDescent="0.3">
      <c r="A3" s="295"/>
      <c r="B3" s="295"/>
      <c r="C3" s="295"/>
      <c r="D3" s="295"/>
      <c r="E3" s="295"/>
      <c r="F3" s="295"/>
      <c r="G3" s="295"/>
      <c r="H3" s="295"/>
      <c r="I3" s="295"/>
      <c r="J3" s="295"/>
    </row>
    <row r="4" spans="1:10" ht="20.100000000000001" customHeight="1" x14ac:dyDescent="0.3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49" t="s">
        <v>672</v>
      </c>
    </row>
    <row r="5" spans="1:10" ht="20.100000000000001" customHeight="1" x14ac:dyDescent="0.3">
      <c r="A5" s="311">
        <v>1</v>
      </c>
      <c r="B5" s="230">
        <v>46028</v>
      </c>
      <c r="C5" s="250" t="s">
        <v>784</v>
      </c>
      <c r="D5" s="229" t="s">
        <v>797</v>
      </c>
      <c r="E5" s="140" t="s">
        <v>785</v>
      </c>
      <c r="F5" s="232" t="s">
        <v>786</v>
      </c>
      <c r="G5" s="147" t="s">
        <v>659</v>
      </c>
      <c r="H5" s="147" t="s">
        <v>30</v>
      </c>
      <c r="I5" s="147">
        <v>74</v>
      </c>
      <c r="J5" s="212">
        <v>409120</v>
      </c>
    </row>
    <row r="6" spans="1:10" ht="20.100000000000001" customHeight="1" x14ac:dyDescent="0.3">
      <c r="A6" s="312"/>
      <c r="B6" s="230">
        <v>46037</v>
      </c>
      <c r="C6" s="250" t="s">
        <v>784</v>
      </c>
      <c r="D6" s="217" t="s">
        <v>787</v>
      </c>
      <c r="E6" s="140" t="s">
        <v>788</v>
      </c>
      <c r="F6" s="232" t="s">
        <v>789</v>
      </c>
      <c r="G6" s="147" t="s">
        <v>679</v>
      </c>
      <c r="H6" s="147" t="s">
        <v>30</v>
      </c>
      <c r="I6" s="147">
        <v>5</v>
      </c>
      <c r="J6" s="212">
        <v>103000</v>
      </c>
    </row>
    <row r="7" spans="1:10" ht="20.100000000000001" customHeight="1" x14ac:dyDescent="0.3">
      <c r="A7" s="312"/>
      <c r="B7" s="230">
        <v>46037</v>
      </c>
      <c r="C7" s="250" t="s">
        <v>784</v>
      </c>
      <c r="D7" s="217" t="s">
        <v>787</v>
      </c>
      <c r="E7" s="140" t="s">
        <v>790</v>
      </c>
      <c r="F7" s="232" t="s">
        <v>791</v>
      </c>
      <c r="G7" s="147" t="s">
        <v>679</v>
      </c>
      <c r="H7" s="147" t="s">
        <v>30</v>
      </c>
      <c r="I7" s="147">
        <v>5</v>
      </c>
      <c r="J7" s="212">
        <v>14500</v>
      </c>
    </row>
    <row r="8" spans="1:10" ht="20.100000000000001" customHeight="1" x14ac:dyDescent="0.3">
      <c r="A8" s="313"/>
      <c r="B8" s="306" t="s">
        <v>10</v>
      </c>
      <c r="C8" s="306"/>
      <c r="D8" s="306"/>
      <c r="E8" s="306"/>
      <c r="F8" s="306"/>
      <c r="G8" s="314"/>
      <c r="H8" s="315" t="s">
        <v>706</v>
      </c>
      <c r="I8" s="316"/>
      <c r="J8" s="209">
        <f>SUM(J5:J7)</f>
        <v>526620</v>
      </c>
    </row>
    <row r="9" spans="1:10" ht="20.100000000000001" customHeight="1" x14ac:dyDescent="0.3">
      <c r="A9" s="311">
        <v>2</v>
      </c>
      <c r="B9" s="230">
        <v>46058</v>
      </c>
      <c r="C9" s="250" t="s">
        <v>784</v>
      </c>
      <c r="D9" s="229" t="s">
        <v>798</v>
      </c>
      <c r="E9" s="140" t="s">
        <v>792</v>
      </c>
      <c r="F9" s="232" t="s">
        <v>793</v>
      </c>
      <c r="G9" s="147" t="s">
        <v>659</v>
      </c>
      <c r="H9" s="147" t="s">
        <v>30</v>
      </c>
      <c r="I9" s="147">
        <v>4</v>
      </c>
      <c r="J9" s="212">
        <v>115000</v>
      </c>
    </row>
    <row r="10" spans="1:10" ht="20.100000000000001" customHeight="1" x14ac:dyDescent="0.3">
      <c r="A10" s="312"/>
      <c r="B10" s="230">
        <v>46064</v>
      </c>
      <c r="C10" s="250" t="s">
        <v>784</v>
      </c>
      <c r="D10" s="229" t="s">
        <v>796</v>
      </c>
      <c r="E10" s="140" t="s">
        <v>794</v>
      </c>
      <c r="F10" s="232" t="s">
        <v>795</v>
      </c>
      <c r="G10" s="147" t="s">
        <v>679</v>
      </c>
      <c r="H10" s="147" t="s">
        <v>30</v>
      </c>
      <c r="I10" s="147">
        <v>10</v>
      </c>
      <c r="J10" s="212">
        <v>200000</v>
      </c>
    </row>
    <row r="11" spans="1:10" ht="20.100000000000001" customHeight="1" x14ac:dyDescent="0.3">
      <c r="A11" s="313"/>
      <c r="B11" s="306" t="s">
        <v>11</v>
      </c>
      <c r="C11" s="306"/>
      <c r="D11" s="306"/>
      <c r="E11" s="306"/>
      <c r="F11" s="306"/>
      <c r="G11" s="314"/>
      <c r="H11" s="315" t="s">
        <v>675</v>
      </c>
      <c r="I11" s="316"/>
      <c r="J11" s="209">
        <f>SUM(J9:J10)</f>
        <v>315000</v>
      </c>
    </row>
    <row r="12" spans="1:10" ht="20.100000000000001" customHeight="1" x14ac:dyDescent="0.3">
      <c r="A12" s="311">
        <v>3</v>
      </c>
      <c r="B12" s="230">
        <v>46094</v>
      </c>
      <c r="C12" s="250" t="s">
        <v>784</v>
      </c>
      <c r="D12" s="229" t="s">
        <v>845</v>
      </c>
      <c r="E12" s="140" t="s">
        <v>846</v>
      </c>
      <c r="F12" s="232" t="s">
        <v>847</v>
      </c>
      <c r="G12" s="147" t="s">
        <v>679</v>
      </c>
      <c r="H12" s="147" t="s">
        <v>30</v>
      </c>
      <c r="I12" s="147">
        <v>5</v>
      </c>
      <c r="J12" s="212">
        <v>80000</v>
      </c>
    </row>
    <row r="13" spans="1:10" ht="20.100000000000001" customHeight="1" x14ac:dyDescent="0.3">
      <c r="A13" s="312"/>
      <c r="B13" s="230">
        <v>46098</v>
      </c>
      <c r="C13" s="250" t="s">
        <v>784</v>
      </c>
      <c r="D13" s="229" t="s">
        <v>848</v>
      </c>
      <c r="E13" s="140" t="s">
        <v>849</v>
      </c>
      <c r="F13" s="232" t="s">
        <v>850</v>
      </c>
      <c r="G13" s="147" t="s">
        <v>679</v>
      </c>
      <c r="H13" s="147" t="s">
        <v>30</v>
      </c>
      <c r="I13" s="147">
        <v>6</v>
      </c>
      <c r="J13" s="212">
        <v>70000</v>
      </c>
    </row>
    <row r="14" spans="1:10" ht="20.100000000000001" customHeight="1" x14ac:dyDescent="0.3">
      <c r="A14" s="312"/>
      <c r="B14" s="230">
        <v>46100</v>
      </c>
      <c r="C14" s="250" t="s">
        <v>784</v>
      </c>
      <c r="D14" s="229" t="s">
        <v>851</v>
      </c>
      <c r="E14" s="140" t="s">
        <v>792</v>
      </c>
      <c r="F14" s="232" t="s">
        <v>793</v>
      </c>
      <c r="G14" s="147" t="s">
        <v>659</v>
      </c>
      <c r="H14" s="147" t="s">
        <v>30</v>
      </c>
      <c r="I14" s="147">
        <v>7</v>
      </c>
      <c r="J14" s="212">
        <v>110000</v>
      </c>
    </row>
    <row r="15" spans="1:10" ht="20.100000000000001" customHeight="1" x14ac:dyDescent="0.3">
      <c r="A15" s="313"/>
      <c r="B15" s="306" t="s">
        <v>12</v>
      </c>
      <c r="C15" s="306"/>
      <c r="D15" s="306"/>
      <c r="E15" s="306"/>
      <c r="F15" s="306"/>
      <c r="G15" s="314"/>
      <c r="H15" s="315" t="s">
        <v>706</v>
      </c>
      <c r="I15" s="316"/>
      <c r="J15" s="209">
        <f>SUM(J12:J14)</f>
        <v>260000</v>
      </c>
    </row>
    <row r="16" spans="1:10" ht="20.100000000000001" customHeight="1" x14ac:dyDescent="0.3">
      <c r="A16" s="311">
        <v>4</v>
      </c>
      <c r="B16" s="230">
        <v>46127</v>
      </c>
      <c r="C16" s="250" t="s">
        <v>784</v>
      </c>
      <c r="D16" s="217" t="s">
        <v>877</v>
      </c>
      <c r="E16" s="140" t="s">
        <v>878</v>
      </c>
      <c r="F16" s="232" t="s">
        <v>879</v>
      </c>
      <c r="G16" s="147" t="s">
        <v>659</v>
      </c>
      <c r="H16" s="147" t="s">
        <v>30</v>
      </c>
      <c r="I16" s="147">
        <v>12</v>
      </c>
      <c r="J16" s="212">
        <v>360000</v>
      </c>
    </row>
    <row r="17" spans="1:10" ht="20.100000000000001" customHeight="1" x14ac:dyDescent="0.3">
      <c r="A17" s="313"/>
      <c r="B17" s="306" t="s">
        <v>13</v>
      </c>
      <c r="C17" s="306"/>
      <c r="D17" s="306"/>
      <c r="E17" s="306"/>
      <c r="F17" s="306"/>
      <c r="G17" s="314"/>
      <c r="H17" s="315" t="s">
        <v>779</v>
      </c>
      <c r="I17" s="316"/>
      <c r="J17" s="209">
        <f>SUM(J16:J16)</f>
        <v>360000</v>
      </c>
    </row>
    <row r="18" spans="1:10" ht="20.100000000000001" customHeight="1" x14ac:dyDescent="0.3">
      <c r="A18" s="311">
        <v>5</v>
      </c>
      <c r="B18" s="324" t="s">
        <v>900</v>
      </c>
      <c r="C18" s="325"/>
      <c r="D18" s="325"/>
      <c r="E18" s="325"/>
      <c r="F18" s="325"/>
      <c r="G18" s="325"/>
      <c r="H18" s="325"/>
      <c r="I18" s="325"/>
      <c r="J18" s="326"/>
    </row>
    <row r="19" spans="1:10" ht="20.100000000000001" customHeight="1" x14ac:dyDescent="0.3">
      <c r="A19" s="313"/>
      <c r="B19" s="306" t="s">
        <v>14</v>
      </c>
      <c r="C19" s="306"/>
      <c r="D19" s="306"/>
      <c r="E19" s="306"/>
      <c r="F19" s="306"/>
      <c r="G19" s="314"/>
      <c r="H19" s="315" t="s">
        <v>782</v>
      </c>
      <c r="I19" s="316"/>
      <c r="J19" s="209">
        <f>SUM(J18:J18)</f>
        <v>0</v>
      </c>
    </row>
    <row r="20" spans="1:10" ht="20.100000000000001" customHeight="1" x14ac:dyDescent="0.3">
      <c r="A20" s="311">
        <v>6</v>
      </c>
      <c r="B20" s="230">
        <v>46203</v>
      </c>
      <c r="C20" s="250" t="s">
        <v>784</v>
      </c>
      <c r="D20" s="217" t="s">
        <v>966</v>
      </c>
      <c r="E20" s="140" t="s">
        <v>967</v>
      </c>
      <c r="F20" s="232" t="s">
        <v>968</v>
      </c>
      <c r="G20" s="147" t="s">
        <v>659</v>
      </c>
      <c r="H20" s="147" t="s">
        <v>30</v>
      </c>
      <c r="I20" s="147">
        <v>7</v>
      </c>
      <c r="J20" s="212">
        <v>196000</v>
      </c>
    </row>
    <row r="21" spans="1:10" ht="20.100000000000001" customHeight="1" x14ac:dyDescent="0.3">
      <c r="A21" s="313"/>
      <c r="B21" s="306" t="s">
        <v>15</v>
      </c>
      <c r="C21" s="306"/>
      <c r="D21" s="306"/>
      <c r="E21" s="306"/>
      <c r="F21" s="306"/>
      <c r="G21" s="314"/>
      <c r="H21" s="315" t="s">
        <v>779</v>
      </c>
      <c r="I21" s="316"/>
      <c r="J21" s="209">
        <f>SUM(J20:J20)</f>
        <v>196000</v>
      </c>
    </row>
    <row r="22" spans="1:10" ht="20.100000000000001" customHeight="1" x14ac:dyDescent="0.3">
      <c r="A22" s="233"/>
      <c r="B22" s="225"/>
      <c r="C22" s="225"/>
      <c r="D22" s="226"/>
      <c r="E22" s="225"/>
      <c r="F22" s="225"/>
      <c r="G22" s="234" t="s">
        <v>0</v>
      </c>
      <c r="H22" s="304" t="s">
        <v>969</v>
      </c>
      <c r="I22" s="305"/>
      <c r="J22" s="228">
        <f>SUM(J8,J11,J15,J17,J21)</f>
        <v>1657620</v>
      </c>
    </row>
  </sheetData>
  <mergeCells count="21">
    <mergeCell ref="H22:I22"/>
    <mergeCell ref="A1:J3"/>
    <mergeCell ref="A5:A8"/>
    <mergeCell ref="B8:G8"/>
    <mergeCell ref="H8:I8"/>
    <mergeCell ref="A12:A15"/>
    <mergeCell ref="B15:G15"/>
    <mergeCell ref="H15:I15"/>
    <mergeCell ref="B19:G19"/>
    <mergeCell ref="H19:I19"/>
    <mergeCell ref="H11:I11"/>
    <mergeCell ref="A9:A11"/>
    <mergeCell ref="B11:G11"/>
    <mergeCell ref="A16:A17"/>
    <mergeCell ref="B17:G17"/>
    <mergeCell ref="H17:I17"/>
    <mergeCell ref="A18:A19"/>
    <mergeCell ref="B18:J18"/>
    <mergeCell ref="A20:A21"/>
    <mergeCell ref="B21:G21"/>
    <mergeCell ref="H21:I21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33"/>
  <sheetViews>
    <sheetView zoomScaleNormal="100" zoomScaleSheetLayoutView="100" workbookViewId="0">
      <pane xSplit="1" ySplit="4" topLeftCell="B14" activePane="bottomRight" state="frozen"/>
      <selection activeCell="D38" sqref="D38"/>
      <selection pane="topRight" activeCell="D38" sqref="D38"/>
      <selection pane="bottomLeft" activeCell="D38" sqref="D38"/>
      <selection pane="bottomRight" activeCell="E32" sqref="E32"/>
    </sheetView>
  </sheetViews>
  <sheetFormatPr defaultColWidth="9" defaultRowHeight="20.100000000000001" customHeight="1" x14ac:dyDescent="0.3"/>
  <cols>
    <col min="1" max="1" width="10.625" style="8" customWidth="1"/>
    <col min="2" max="3" width="10.625" style="202" customWidth="1"/>
    <col min="4" max="4" width="70.375" style="203" bestFit="1" customWidth="1"/>
    <col min="5" max="5" width="13.5" style="218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 x14ac:dyDescent="0.3">
      <c r="A1" s="294" t="s">
        <v>693</v>
      </c>
      <c r="B1" s="294"/>
      <c r="C1" s="294"/>
      <c r="D1" s="294"/>
      <c r="E1" s="294"/>
    </row>
    <row r="2" spans="1:12" ht="16.5" customHeight="1" x14ac:dyDescent="0.3">
      <c r="A2" s="294"/>
      <c r="B2" s="294"/>
      <c r="C2" s="294"/>
      <c r="D2" s="294"/>
      <c r="E2" s="294"/>
    </row>
    <row r="3" spans="1:12" s="124" customFormat="1" ht="16.5" customHeight="1" x14ac:dyDescent="0.3">
      <c r="A3" s="295"/>
      <c r="B3" s="295"/>
      <c r="C3" s="295"/>
      <c r="D3" s="295"/>
      <c r="E3" s="295"/>
      <c r="F3" s="204"/>
      <c r="G3" s="200"/>
      <c r="H3" s="200"/>
      <c r="I3" s="200"/>
      <c r="J3" s="200"/>
      <c r="K3" s="125"/>
      <c r="L3" s="125"/>
    </row>
    <row r="4" spans="1:12" s="133" customFormat="1" ht="20.100000000000001" customHeight="1" x14ac:dyDescent="0.3">
      <c r="A4" s="134" t="s">
        <v>366</v>
      </c>
      <c r="B4" s="134" t="s">
        <v>367</v>
      </c>
      <c r="C4" s="134" t="s">
        <v>3</v>
      </c>
      <c r="D4" s="201" t="s">
        <v>655</v>
      </c>
      <c r="E4" s="210" t="s">
        <v>8</v>
      </c>
    </row>
    <row r="5" spans="1:12" s="126" customFormat="1" ht="20.100000000000001" customHeight="1" x14ac:dyDescent="0.3">
      <c r="A5" s="330">
        <v>1</v>
      </c>
      <c r="B5" s="70">
        <v>46041</v>
      </c>
      <c r="C5" s="70" t="s">
        <v>674</v>
      </c>
      <c r="D5" s="220" t="s">
        <v>694</v>
      </c>
      <c r="E5" s="212">
        <v>100000</v>
      </c>
      <c r="F5" s="205"/>
    </row>
    <row r="6" spans="1:12" s="126" customFormat="1" ht="20.100000000000001" customHeight="1" x14ac:dyDescent="0.3">
      <c r="A6" s="331"/>
      <c r="B6" s="70">
        <v>46052</v>
      </c>
      <c r="C6" s="70" t="s">
        <v>674</v>
      </c>
      <c r="D6" s="220" t="s">
        <v>681</v>
      </c>
      <c r="E6" s="212">
        <v>100000</v>
      </c>
      <c r="F6" s="205"/>
    </row>
    <row r="7" spans="1:12" ht="20.100000000000001" customHeight="1" x14ac:dyDescent="0.3">
      <c r="A7" s="332"/>
      <c r="B7" s="327" t="s">
        <v>660</v>
      </c>
      <c r="C7" s="328"/>
      <c r="D7" s="329"/>
      <c r="E7" s="208">
        <f>SUM(E5:E6)</f>
        <v>200000</v>
      </c>
      <c r="F7" s="82"/>
      <c r="G7" s="219"/>
    </row>
    <row r="8" spans="1:12" ht="20.100000000000001" customHeight="1" x14ac:dyDescent="0.3">
      <c r="A8" s="330">
        <v>2</v>
      </c>
      <c r="B8" s="70">
        <v>46062</v>
      </c>
      <c r="C8" s="70" t="s">
        <v>674</v>
      </c>
      <c r="D8" s="220" t="s">
        <v>759</v>
      </c>
      <c r="E8" s="212">
        <v>100000</v>
      </c>
    </row>
    <row r="9" spans="1:12" ht="20.100000000000001" customHeight="1" x14ac:dyDescent="0.3">
      <c r="A9" s="331"/>
      <c r="B9" s="70">
        <v>46066</v>
      </c>
      <c r="C9" s="70" t="s">
        <v>674</v>
      </c>
      <c r="D9" s="220" t="s">
        <v>760</v>
      </c>
      <c r="E9" s="212">
        <v>100000</v>
      </c>
    </row>
    <row r="10" spans="1:12" ht="20.100000000000001" customHeight="1" x14ac:dyDescent="0.3">
      <c r="A10" s="331"/>
      <c r="B10" s="70">
        <v>46073</v>
      </c>
      <c r="C10" s="70" t="s">
        <v>674</v>
      </c>
      <c r="D10" s="220" t="s">
        <v>681</v>
      </c>
      <c r="E10" s="212">
        <v>100000</v>
      </c>
    </row>
    <row r="11" spans="1:12" ht="20.100000000000001" customHeight="1" x14ac:dyDescent="0.3">
      <c r="A11" s="331"/>
      <c r="B11" s="70">
        <v>46078</v>
      </c>
      <c r="C11" s="70" t="s">
        <v>674</v>
      </c>
      <c r="D11" s="220" t="s">
        <v>761</v>
      </c>
      <c r="E11" s="212">
        <v>100000</v>
      </c>
    </row>
    <row r="12" spans="1:12" ht="20.100000000000001" customHeight="1" x14ac:dyDescent="0.3">
      <c r="A12" s="332"/>
      <c r="B12" s="327" t="s">
        <v>11</v>
      </c>
      <c r="C12" s="328"/>
      <c r="D12" s="329"/>
      <c r="E12" s="208">
        <f>SUM(E8:E11)</f>
        <v>400000</v>
      </c>
    </row>
    <row r="13" spans="1:12" ht="20.100000000000001" customHeight="1" x14ac:dyDescent="0.3">
      <c r="A13" s="330">
        <v>3</v>
      </c>
      <c r="B13" s="70">
        <v>46091</v>
      </c>
      <c r="C13" s="70" t="s">
        <v>674</v>
      </c>
      <c r="D13" s="220" t="s">
        <v>761</v>
      </c>
      <c r="E13" s="212">
        <v>100000</v>
      </c>
    </row>
    <row r="14" spans="1:12" ht="20.100000000000001" customHeight="1" x14ac:dyDescent="0.3">
      <c r="A14" s="331"/>
      <c r="B14" s="70">
        <v>46092</v>
      </c>
      <c r="C14" s="70" t="s">
        <v>674</v>
      </c>
      <c r="D14" s="220" t="s">
        <v>761</v>
      </c>
      <c r="E14" s="212">
        <v>100000</v>
      </c>
    </row>
    <row r="15" spans="1:12" ht="20.100000000000001" customHeight="1" x14ac:dyDescent="0.3">
      <c r="A15" s="331"/>
      <c r="B15" s="70">
        <v>46094</v>
      </c>
      <c r="C15" s="70" t="s">
        <v>674</v>
      </c>
      <c r="D15" s="220" t="s">
        <v>681</v>
      </c>
      <c r="E15" s="212">
        <v>100000</v>
      </c>
    </row>
    <row r="16" spans="1:12" ht="20.100000000000001" customHeight="1" x14ac:dyDescent="0.3">
      <c r="A16" s="331"/>
      <c r="B16" s="70">
        <v>46101</v>
      </c>
      <c r="C16" s="70" t="s">
        <v>674</v>
      </c>
      <c r="D16" s="220" t="s">
        <v>760</v>
      </c>
      <c r="E16" s="212">
        <v>100000</v>
      </c>
    </row>
    <row r="17" spans="1:5" ht="20.100000000000001" customHeight="1" x14ac:dyDescent="0.3">
      <c r="A17" s="331"/>
      <c r="B17" s="70">
        <v>46105</v>
      </c>
      <c r="C17" s="70" t="s">
        <v>674</v>
      </c>
      <c r="D17" s="220" t="s">
        <v>760</v>
      </c>
      <c r="E17" s="212">
        <v>100000</v>
      </c>
    </row>
    <row r="18" spans="1:5" ht="20.100000000000001" customHeight="1" x14ac:dyDescent="0.3">
      <c r="A18" s="331"/>
      <c r="B18" s="70">
        <v>46109</v>
      </c>
      <c r="C18" s="70" t="s">
        <v>674</v>
      </c>
      <c r="D18" s="220" t="s">
        <v>681</v>
      </c>
      <c r="E18" s="212">
        <v>100000</v>
      </c>
    </row>
    <row r="19" spans="1:5" ht="20.100000000000001" customHeight="1" x14ac:dyDescent="0.3">
      <c r="A19" s="332"/>
      <c r="B19" s="327" t="s">
        <v>12</v>
      </c>
      <c r="C19" s="328"/>
      <c r="D19" s="329"/>
      <c r="E19" s="208">
        <f>SUM(E13:E18)</f>
        <v>600000</v>
      </c>
    </row>
    <row r="20" spans="1:5" ht="20.100000000000001" customHeight="1" x14ac:dyDescent="0.3">
      <c r="A20" s="330">
        <v>4</v>
      </c>
      <c r="B20" s="70">
        <v>46119</v>
      </c>
      <c r="C20" s="70" t="s">
        <v>674</v>
      </c>
      <c r="D20" s="220" t="s">
        <v>681</v>
      </c>
      <c r="E20" s="212">
        <v>100000</v>
      </c>
    </row>
    <row r="21" spans="1:5" ht="20.100000000000001" customHeight="1" x14ac:dyDescent="0.3">
      <c r="A21" s="331"/>
      <c r="B21" s="70">
        <v>46122</v>
      </c>
      <c r="C21" s="70" t="s">
        <v>674</v>
      </c>
      <c r="D21" s="220" t="s">
        <v>866</v>
      </c>
      <c r="E21" s="212">
        <v>100000</v>
      </c>
    </row>
    <row r="22" spans="1:5" ht="20.100000000000001" customHeight="1" x14ac:dyDescent="0.3">
      <c r="A22" s="331"/>
      <c r="B22" s="70">
        <v>46127</v>
      </c>
      <c r="C22" s="70" t="s">
        <v>674</v>
      </c>
      <c r="D22" s="220" t="s">
        <v>681</v>
      </c>
      <c r="E22" s="212">
        <v>100000</v>
      </c>
    </row>
    <row r="23" spans="1:5" ht="20.100000000000001" customHeight="1" x14ac:dyDescent="0.3">
      <c r="A23" s="331"/>
      <c r="B23" s="70">
        <v>46136</v>
      </c>
      <c r="C23" s="70" t="s">
        <v>674</v>
      </c>
      <c r="D23" s="220" t="s">
        <v>867</v>
      </c>
      <c r="E23" s="212">
        <v>100000</v>
      </c>
    </row>
    <row r="24" spans="1:5" ht="20.100000000000001" customHeight="1" x14ac:dyDescent="0.3">
      <c r="A24" s="332"/>
      <c r="B24" s="327" t="s">
        <v>13</v>
      </c>
      <c r="C24" s="328"/>
      <c r="D24" s="329"/>
      <c r="E24" s="208">
        <f>SUM(E20:E23)</f>
        <v>400000</v>
      </c>
    </row>
    <row r="25" spans="1:5" ht="20.100000000000001" customHeight="1" x14ac:dyDescent="0.3">
      <c r="A25" s="330">
        <v>5</v>
      </c>
      <c r="B25" s="70">
        <v>46164</v>
      </c>
      <c r="C25" s="70" t="s">
        <v>674</v>
      </c>
      <c r="D25" s="220" t="s">
        <v>898</v>
      </c>
      <c r="E25" s="212">
        <v>100000</v>
      </c>
    </row>
    <row r="26" spans="1:5" ht="20.100000000000001" customHeight="1" x14ac:dyDescent="0.3">
      <c r="A26" s="331"/>
      <c r="B26" s="70">
        <v>46168</v>
      </c>
      <c r="C26" s="70" t="s">
        <v>674</v>
      </c>
      <c r="D26" s="220" t="s">
        <v>899</v>
      </c>
      <c r="E26" s="212">
        <v>100000</v>
      </c>
    </row>
    <row r="27" spans="1:5" ht="20.100000000000001" customHeight="1" x14ac:dyDescent="0.3">
      <c r="A27" s="332"/>
      <c r="B27" s="327" t="s">
        <v>14</v>
      </c>
      <c r="C27" s="328"/>
      <c r="D27" s="329"/>
      <c r="E27" s="208">
        <f>SUM(E25:E26)</f>
        <v>200000</v>
      </c>
    </row>
    <row r="28" spans="1:5" ht="20.100000000000001" customHeight="1" x14ac:dyDescent="0.3">
      <c r="A28" s="330">
        <v>6</v>
      </c>
      <c r="B28" s="70">
        <v>46177</v>
      </c>
      <c r="C28" s="70" t="s">
        <v>674</v>
      </c>
      <c r="D28" s="220" t="s">
        <v>921</v>
      </c>
      <c r="E28" s="212">
        <v>100000</v>
      </c>
    </row>
    <row r="29" spans="1:5" ht="20.100000000000001" customHeight="1" x14ac:dyDescent="0.3">
      <c r="A29" s="331"/>
      <c r="B29" s="70">
        <v>46177</v>
      </c>
      <c r="C29" s="70" t="s">
        <v>674</v>
      </c>
      <c r="D29" s="220" t="s">
        <v>922</v>
      </c>
      <c r="E29" s="212">
        <v>100000</v>
      </c>
    </row>
    <row r="30" spans="1:5" ht="20.100000000000001" customHeight="1" x14ac:dyDescent="0.3">
      <c r="A30" s="331"/>
      <c r="B30" s="70">
        <v>46182</v>
      </c>
      <c r="C30" s="70" t="s">
        <v>674</v>
      </c>
      <c r="D30" s="220" t="s">
        <v>923</v>
      </c>
      <c r="E30" s="212">
        <v>100000</v>
      </c>
    </row>
    <row r="31" spans="1:5" ht="20.100000000000001" customHeight="1" x14ac:dyDescent="0.3">
      <c r="A31" s="331"/>
      <c r="B31" s="70">
        <v>46200</v>
      </c>
      <c r="C31" s="70" t="s">
        <v>674</v>
      </c>
      <c r="D31" s="220" t="s">
        <v>924</v>
      </c>
      <c r="E31" s="212">
        <v>100000</v>
      </c>
    </row>
    <row r="32" spans="1:5" ht="20.100000000000001" customHeight="1" x14ac:dyDescent="0.3">
      <c r="A32" s="332"/>
      <c r="B32" s="327" t="s">
        <v>15</v>
      </c>
      <c r="C32" s="328"/>
      <c r="D32" s="329"/>
      <c r="E32" s="208">
        <f>SUM(E28:E31)</f>
        <v>400000</v>
      </c>
    </row>
    <row r="33" spans="1:5" ht="20.100000000000001" customHeight="1" x14ac:dyDescent="0.3">
      <c r="A33" s="221"/>
      <c r="B33" s="222"/>
      <c r="C33" s="222"/>
      <c r="D33" s="223" t="s">
        <v>0</v>
      </c>
      <c r="E33" s="224">
        <f>SUM(E7,E12,E19,E24,E27,E32)</f>
        <v>2200000</v>
      </c>
    </row>
  </sheetData>
  <mergeCells count="13">
    <mergeCell ref="B32:D32"/>
    <mergeCell ref="A28:A32"/>
    <mergeCell ref="A1:E3"/>
    <mergeCell ref="B7:D7"/>
    <mergeCell ref="A5:A7"/>
    <mergeCell ref="B12:D12"/>
    <mergeCell ref="A8:A12"/>
    <mergeCell ref="B27:D27"/>
    <mergeCell ref="A25:A27"/>
    <mergeCell ref="B24:D24"/>
    <mergeCell ref="A20:A24"/>
    <mergeCell ref="B19:D19"/>
    <mergeCell ref="A13:A19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 x14ac:dyDescent="0.3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 x14ac:dyDescent="0.3">
      <c r="B1" s="336" t="s">
        <v>1</v>
      </c>
      <c r="C1" s="336"/>
      <c r="D1" s="336"/>
      <c r="E1" s="336"/>
      <c r="F1" s="336"/>
      <c r="G1" s="336"/>
      <c r="H1" s="336"/>
      <c r="I1" s="336"/>
    </row>
    <row r="2" spans="1:9" ht="16.5" customHeight="1" thickBot="1" x14ac:dyDescent="0.35">
      <c r="B2" s="337"/>
      <c r="C2" s="337"/>
      <c r="D2" s="337"/>
      <c r="E2" s="337"/>
      <c r="F2" s="337"/>
      <c r="G2" s="337"/>
      <c r="H2" s="337"/>
      <c r="I2" s="337"/>
    </row>
    <row r="3" spans="1:9" ht="16.5" customHeight="1" thickTop="1" x14ac:dyDescent="0.3">
      <c r="B3" s="80"/>
      <c r="C3" s="80"/>
      <c r="D3" s="80"/>
      <c r="E3" s="80"/>
      <c r="F3" s="80"/>
      <c r="G3" s="80"/>
      <c r="H3" s="80"/>
      <c r="I3" s="80"/>
    </row>
    <row r="4" spans="1:9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 x14ac:dyDescent="0.3">
      <c r="A5" s="266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 x14ac:dyDescent="0.3">
      <c r="A6" s="266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 x14ac:dyDescent="0.3">
      <c r="A7" s="266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 x14ac:dyDescent="0.3">
      <c r="A8" s="266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 x14ac:dyDescent="0.3">
      <c r="A9" s="266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 x14ac:dyDescent="0.3">
      <c r="A10" s="266"/>
      <c r="B10" s="258"/>
      <c r="C10" s="258"/>
      <c r="D10" s="258"/>
      <c r="E10" s="258"/>
      <c r="F10" s="258"/>
      <c r="G10" s="259">
        <f>COUNTA(G5:G9)</f>
        <v>5</v>
      </c>
      <c r="H10" s="260"/>
      <c r="I10" s="12">
        <f>SUM(I5:I9)</f>
        <v>475000</v>
      </c>
    </row>
    <row r="11" spans="1:9" ht="16.5" customHeight="1" x14ac:dyDescent="0.3">
      <c r="A11" s="266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 x14ac:dyDescent="0.3">
      <c r="A12" s="266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 x14ac:dyDescent="0.3">
      <c r="A13" s="266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 x14ac:dyDescent="0.3">
      <c r="A14" s="266"/>
      <c r="B14" s="338"/>
      <c r="C14" s="339"/>
      <c r="D14" s="339"/>
      <c r="E14" s="339"/>
      <c r="F14" s="340"/>
      <c r="G14" s="259">
        <f>COUNTA(G11:G13)</f>
        <v>3</v>
      </c>
      <c r="H14" s="260"/>
      <c r="I14" s="12">
        <f>SUM(I11:I13)</f>
        <v>422000</v>
      </c>
    </row>
    <row r="15" spans="1:9" ht="16.5" customHeight="1" x14ac:dyDescent="0.3">
      <c r="A15" s="266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 x14ac:dyDescent="0.3">
      <c r="A16" s="266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 x14ac:dyDescent="0.3">
      <c r="A17" s="266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 x14ac:dyDescent="0.3">
      <c r="A18" s="266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 x14ac:dyDescent="0.3">
      <c r="A19" s="266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 x14ac:dyDescent="0.3">
      <c r="A20" s="266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 x14ac:dyDescent="0.3">
      <c r="A21" s="266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 x14ac:dyDescent="0.3">
      <c r="A22" s="266"/>
      <c r="B22" s="263"/>
      <c r="C22" s="264"/>
      <c r="D22" s="264"/>
      <c r="E22" s="264"/>
      <c r="F22" s="265"/>
      <c r="G22" s="259">
        <f>COUNTA(G15:G21)</f>
        <v>7</v>
      </c>
      <c r="H22" s="260"/>
      <c r="I22" s="12">
        <f>SUM(I15:I21)</f>
        <v>998000</v>
      </c>
    </row>
    <row r="23" spans="1:9" ht="16.5" customHeight="1" x14ac:dyDescent="0.3">
      <c r="A23" s="266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 x14ac:dyDescent="0.3">
      <c r="A24" s="266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 x14ac:dyDescent="0.3">
      <c r="A25" s="266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 x14ac:dyDescent="0.3">
      <c r="A26" s="266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 x14ac:dyDescent="0.3">
      <c r="A27" s="266"/>
      <c r="B27" s="263"/>
      <c r="C27" s="264"/>
      <c r="D27" s="264"/>
      <c r="E27" s="264"/>
      <c r="F27" s="265"/>
      <c r="G27" s="259">
        <f>COUNTA(G23:G26)</f>
        <v>4</v>
      </c>
      <c r="H27" s="260"/>
      <c r="I27" s="12">
        <f>SUM(I23:I26)</f>
        <v>760000</v>
      </c>
    </row>
    <row r="28" spans="1:9" ht="16.5" customHeight="1" x14ac:dyDescent="0.3">
      <c r="A28" s="266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 x14ac:dyDescent="0.3">
      <c r="A29" s="267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 x14ac:dyDescent="0.3">
      <c r="A30" s="267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 x14ac:dyDescent="0.3">
      <c r="A31" s="266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 x14ac:dyDescent="0.3">
      <c r="A32" s="266"/>
      <c r="B32" s="45"/>
      <c r="C32" s="46"/>
      <c r="D32" s="46"/>
      <c r="E32" s="46"/>
      <c r="F32" s="47"/>
      <c r="G32" s="259">
        <f>COUNTA(G28:G28,G31:G31)</f>
        <v>2</v>
      </c>
      <c r="H32" s="260"/>
      <c r="I32" s="12">
        <f>SUM(I28:I31)</f>
        <v>690000</v>
      </c>
    </row>
    <row r="33" spans="1:9" ht="16.5" customHeight="1" x14ac:dyDescent="0.3">
      <c r="A33" s="266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 x14ac:dyDescent="0.3">
      <c r="A34" s="266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 x14ac:dyDescent="0.3">
      <c r="A35" s="266"/>
      <c r="B35" s="45"/>
      <c r="C35" s="46"/>
      <c r="D35" s="46"/>
      <c r="E35" s="46"/>
      <c r="F35" s="47"/>
      <c r="G35" s="259">
        <f>COUNTA(G33:G33,G34:G34)</f>
        <v>0</v>
      </c>
      <c r="H35" s="260"/>
      <c r="I35" s="12">
        <f>SUM(I33:I34)</f>
        <v>572000</v>
      </c>
    </row>
    <row r="36" spans="1:9" ht="16.5" customHeight="1" x14ac:dyDescent="0.3">
      <c r="A36" s="266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 x14ac:dyDescent="0.3">
      <c r="A37" s="266"/>
      <c r="B37" s="16"/>
      <c r="C37" s="16"/>
      <c r="D37" s="75"/>
      <c r="E37" s="15"/>
      <c r="F37" s="36"/>
      <c r="G37" s="19"/>
      <c r="H37" s="23"/>
      <c r="I37" s="14"/>
    </row>
    <row r="38" spans="1:9" ht="16.5" customHeight="1" x14ac:dyDescent="0.3">
      <c r="A38" s="266"/>
      <c r="B38" s="45"/>
      <c r="C38" s="46"/>
      <c r="D38" s="46"/>
      <c r="E38" s="46"/>
      <c r="F38" s="47" t="s">
        <v>14</v>
      </c>
      <c r="G38" s="259">
        <f>COUNTA(G36:G36,G37:G37)</f>
        <v>0</v>
      </c>
      <c r="H38" s="260"/>
      <c r="I38" s="12">
        <f>SUM(I36:I37)</f>
        <v>0</v>
      </c>
    </row>
    <row r="39" spans="1:9" ht="16.5" customHeight="1" x14ac:dyDescent="0.3">
      <c r="A39" s="266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 x14ac:dyDescent="0.3">
      <c r="A40" s="266"/>
      <c r="B40" s="16"/>
      <c r="C40" s="16"/>
      <c r="D40" s="75"/>
      <c r="E40" s="15"/>
      <c r="F40" s="36"/>
      <c r="G40" s="19"/>
      <c r="H40" s="23"/>
      <c r="I40" s="14"/>
    </row>
    <row r="41" spans="1:9" ht="16.5" customHeight="1" x14ac:dyDescent="0.3">
      <c r="A41" s="266"/>
      <c r="B41" s="45"/>
      <c r="C41" s="46"/>
      <c r="D41" s="46"/>
      <c r="E41" s="46"/>
      <c r="F41" s="47" t="s">
        <v>14</v>
      </c>
      <c r="G41" s="259">
        <f>COUNTA(G39:G39,G40:G40)</f>
        <v>0</v>
      </c>
      <c r="H41" s="260"/>
      <c r="I41" s="12">
        <f>SUM(I39:I40)</f>
        <v>0</v>
      </c>
    </row>
    <row r="42" spans="1:9" ht="16.5" customHeight="1" x14ac:dyDescent="0.3">
      <c r="A42" s="266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 x14ac:dyDescent="0.3">
      <c r="A43" s="266"/>
      <c r="B43" s="16"/>
      <c r="C43" s="16"/>
      <c r="D43" s="75"/>
      <c r="E43" s="15"/>
      <c r="F43" s="36"/>
      <c r="G43" s="19"/>
      <c r="H43" s="23"/>
      <c r="I43" s="14"/>
    </row>
    <row r="44" spans="1:9" ht="16.5" customHeight="1" x14ac:dyDescent="0.3">
      <c r="A44" s="266"/>
      <c r="B44" s="45"/>
      <c r="C44" s="46"/>
      <c r="D44" s="46"/>
      <c r="E44" s="46"/>
      <c r="F44" s="47" t="s">
        <v>14</v>
      </c>
      <c r="G44" s="259">
        <f>COUNTA(G42:G42,G43:G43)</f>
        <v>0</v>
      </c>
      <c r="H44" s="260"/>
      <c r="I44" s="12">
        <f>SUM(I42:I43)</f>
        <v>0</v>
      </c>
    </row>
    <row r="45" spans="1:9" ht="16.5" customHeight="1" x14ac:dyDescent="0.3">
      <c r="A45" s="266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 x14ac:dyDescent="0.3">
      <c r="A46" s="266"/>
      <c r="B46" s="16"/>
      <c r="C46" s="16"/>
      <c r="D46" s="83"/>
      <c r="E46" s="15"/>
      <c r="F46" s="36"/>
      <c r="G46" s="19"/>
      <c r="H46" s="23"/>
      <c r="I46" s="14"/>
    </row>
    <row r="47" spans="1:9" ht="16.5" customHeight="1" x14ac:dyDescent="0.3">
      <c r="A47" s="266"/>
      <c r="B47" s="45"/>
      <c r="C47" s="46"/>
      <c r="D47" s="46"/>
      <c r="E47" s="46"/>
      <c r="F47" s="47" t="s">
        <v>15</v>
      </c>
      <c r="G47" s="259">
        <f>COUNTA(G45:G45,#REF!)</f>
        <v>1</v>
      </c>
      <c r="H47" s="260"/>
      <c r="I47" s="12">
        <f>SUM(I45:I46)</f>
        <v>0</v>
      </c>
    </row>
    <row r="48" spans="1:9" ht="16.5" customHeight="1" x14ac:dyDescent="0.3">
      <c r="A48" s="266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 x14ac:dyDescent="0.3">
      <c r="A49" s="266"/>
      <c r="B49" s="16"/>
      <c r="C49" s="16"/>
      <c r="D49" s="75"/>
      <c r="E49" s="15"/>
      <c r="F49" s="36"/>
      <c r="G49" s="19"/>
      <c r="H49" s="23"/>
      <c r="I49" s="14"/>
    </row>
    <row r="50" spans="1:9" ht="16.5" customHeight="1" x14ac:dyDescent="0.3">
      <c r="A50" s="266"/>
      <c r="B50" s="45"/>
      <c r="C50" s="46"/>
      <c r="D50" s="46"/>
      <c r="E50" s="46"/>
      <c r="F50" s="47" t="s">
        <v>14</v>
      </c>
      <c r="G50" s="259">
        <f>COUNTA(G48:G48,G49:G49)</f>
        <v>0</v>
      </c>
      <c r="H50" s="260"/>
      <c r="I50" s="12">
        <f>SUM(I48:I49)</f>
        <v>0</v>
      </c>
    </row>
    <row r="51" spans="1:9" ht="16.5" customHeight="1" x14ac:dyDescent="0.3">
      <c r="A51" s="266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 x14ac:dyDescent="0.3">
      <c r="A52" s="266"/>
      <c r="B52" s="16"/>
      <c r="C52" s="16"/>
      <c r="D52" s="83"/>
      <c r="E52" s="15"/>
      <c r="F52" s="36"/>
      <c r="G52" s="19"/>
      <c r="H52" s="23"/>
      <c r="I52" s="14"/>
    </row>
    <row r="53" spans="1:9" ht="16.5" customHeight="1" x14ac:dyDescent="0.3">
      <c r="A53" s="266"/>
      <c r="B53" s="45"/>
      <c r="C53" s="46"/>
      <c r="D53" s="46"/>
      <c r="E53" s="46"/>
      <c r="F53" s="47" t="s">
        <v>15</v>
      </c>
      <c r="G53" s="259">
        <f>COUNTA(G51:G51,#REF!)</f>
        <v>1</v>
      </c>
      <c r="H53" s="260"/>
      <c r="I53" s="12">
        <f>SUM(I51:I52)</f>
        <v>0</v>
      </c>
    </row>
    <row r="54" spans="1:9" ht="16.5" customHeight="1" x14ac:dyDescent="0.3">
      <c r="A54" s="49"/>
      <c r="B54" s="333" t="s">
        <v>0</v>
      </c>
      <c r="C54" s="333"/>
      <c r="D54" s="333"/>
      <c r="E54" s="333"/>
      <c r="F54" s="333"/>
      <c r="G54" s="334">
        <f>COUNTA(G5:G9,G11:G13,G15:G21,G23:G26,G28:G31,G51:G51,#REF!)</f>
        <v>24</v>
      </c>
      <c r="H54" s="335"/>
      <c r="I54" s="81">
        <f>SUM(I10,I14,I22,I27,I32,I35,I38,I41,I44,I47,I50,I53)</f>
        <v>3917000</v>
      </c>
    </row>
    <row r="55" spans="1:9" x14ac:dyDescent="0.3">
      <c r="B55" s="64"/>
      <c r="C55" s="18"/>
      <c r="D55" s="64"/>
      <c r="E55" s="18"/>
      <c r="F55" s="18"/>
      <c r="G55" s="18"/>
      <c r="H55" s="64"/>
      <c r="I55" s="84"/>
    </row>
    <row r="56" spans="1:9" x14ac:dyDescent="0.3">
      <c r="B56" s="64"/>
      <c r="C56" s="18"/>
      <c r="D56" s="64"/>
      <c r="E56" s="18"/>
      <c r="F56" s="18"/>
      <c r="G56" s="18"/>
      <c r="H56" s="64"/>
      <c r="I56" s="84"/>
    </row>
    <row r="57" spans="1:9" x14ac:dyDescent="0.3">
      <c r="B57" s="64"/>
      <c r="C57" s="18"/>
      <c r="D57" s="64"/>
      <c r="E57" s="18"/>
      <c r="F57" s="18"/>
      <c r="G57" s="18"/>
      <c r="H57" s="64"/>
      <c r="I57" s="84"/>
    </row>
    <row r="59" spans="1:9" x14ac:dyDescent="0.3">
      <c r="B59" s="64"/>
      <c r="C59" s="18"/>
      <c r="D59" s="64"/>
      <c r="E59" s="18"/>
      <c r="F59" s="18"/>
      <c r="G59" s="18"/>
      <c r="H59" s="64"/>
      <c r="I59" s="84"/>
    </row>
    <row r="60" spans="1:9" x14ac:dyDescent="0.3">
      <c r="B60" s="64"/>
      <c r="C60" s="18"/>
      <c r="D60" s="64"/>
      <c r="E60" s="18"/>
      <c r="F60" s="18"/>
      <c r="G60" s="18"/>
      <c r="H60" s="64"/>
      <c r="I60" s="84"/>
    </row>
    <row r="61" spans="1:9" x14ac:dyDescent="0.3">
      <c r="B61" s="64"/>
      <c r="C61" s="18"/>
      <c r="D61" s="64"/>
      <c r="E61" s="18"/>
      <c r="F61" s="18"/>
      <c r="G61" s="18"/>
      <c r="H61" s="64"/>
      <c r="I61" s="84"/>
    </row>
    <row r="62" spans="1:9" x14ac:dyDescent="0.3">
      <c r="B62" s="64"/>
      <c r="C62" s="18"/>
      <c r="D62" s="64"/>
      <c r="E62" s="18"/>
      <c r="F62" s="18"/>
      <c r="G62" s="18"/>
      <c r="H62" s="64"/>
      <c r="I62" s="84"/>
    </row>
    <row r="63" spans="1:9" x14ac:dyDescent="0.3">
      <c r="B63" s="64"/>
      <c r="C63" s="18"/>
      <c r="D63" s="64"/>
      <c r="E63" s="18"/>
      <c r="F63" s="18"/>
      <c r="G63" s="18"/>
      <c r="H63" s="64"/>
      <c r="I63" s="84"/>
    </row>
    <row r="64" spans="1:9" x14ac:dyDescent="0.3">
      <c r="B64" s="64"/>
      <c r="C64" s="18"/>
      <c r="D64" s="64"/>
      <c r="E64" s="18"/>
      <c r="F64" s="18"/>
      <c r="G64" s="18"/>
      <c r="H64" s="64"/>
      <c r="I64" s="84"/>
    </row>
    <row r="65" spans="2:9" x14ac:dyDescent="0.3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B1:I2"/>
    <mergeCell ref="A5:A10"/>
    <mergeCell ref="B10:F10"/>
    <mergeCell ref="G10:H10"/>
    <mergeCell ref="A11:A14"/>
    <mergeCell ref="B14:F14"/>
    <mergeCell ref="G14:H14"/>
    <mergeCell ref="A15:A22"/>
    <mergeCell ref="B22:F22"/>
    <mergeCell ref="G22:H22"/>
    <mergeCell ref="A23:A27"/>
    <mergeCell ref="B27:F27"/>
    <mergeCell ref="G27:H27"/>
    <mergeCell ref="A28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A45:A47"/>
    <mergeCell ref="G47:H47"/>
    <mergeCell ref="A48:A50"/>
    <mergeCell ref="G50:H50"/>
    <mergeCell ref="A51:A53"/>
    <mergeCell ref="G53:H53"/>
    <mergeCell ref="B54:F54"/>
    <mergeCell ref="G54:H5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8" t="s">
        <v>1</v>
      </c>
      <c r="C1" s="268"/>
      <c r="D1" s="268"/>
      <c r="E1" s="268"/>
      <c r="F1" s="268"/>
      <c r="G1" s="268"/>
      <c r="H1" s="268"/>
      <c r="I1" s="268"/>
    </row>
    <row r="2" spans="1:9" ht="16.5" customHeight="1" thickBot="1" x14ac:dyDescent="0.35">
      <c r="B2" s="269"/>
      <c r="C2" s="269"/>
      <c r="D2" s="269"/>
      <c r="E2" s="269"/>
      <c r="F2" s="269"/>
      <c r="G2" s="269"/>
      <c r="H2" s="269"/>
      <c r="I2" s="269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6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 x14ac:dyDescent="0.3">
      <c r="A6" s="266"/>
      <c r="B6" s="344" t="s">
        <v>10</v>
      </c>
      <c r="C6" s="344"/>
      <c r="D6" s="344"/>
      <c r="E6" s="344"/>
      <c r="F6" s="344"/>
      <c r="G6" s="259">
        <f>COUNTA(G5:G5)</f>
        <v>1</v>
      </c>
      <c r="H6" s="260"/>
      <c r="I6" s="12">
        <f>SUM(I5:I5)</f>
        <v>150000</v>
      </c>
    </row>
    <row r="7" spans="1:9" s="8" customFormat="1" ht="16.5" customHeight="1" x14ac:dyDescent="0.3">
      <c r="A7" s="266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 x14ac:dyDescent="0.3">
      <c r="A8" s="267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 x14ac:dyDescent="0.3">
      <c r="A9" s="266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 x14ac:dyDescent="0.3">
      <c r="A10" s="266"/>
      <c r="B10" s="341" t="s">
        <v>11</v>
      </c>
      <c r="C10" s="342"/>
      <c r="D10" s="342"/>
      <c r="E10" s="342"/>
      <c r="F10" s="343"/>
      <c r="G10" s="259">
        <f>COUNTA(G7:G9)</f>
        <v>3</v>
      </c>
      <c r="H10" s="260"/>
      <c r="I10" s="12">
        <f>SUM(I7:I9)</f>
        <v>319000</v>
      </c>
    </row>
    <row r="11" spans="1:9" s="11" customFormat="1" ht="16.5" customHeight="1" x14ac:dyDescent="0.3">
      <c r="A11" s="266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 x14ac:dyDescent="0.3">
      <c r="A12" s="266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 x14ac:dyDescent="0.3">
      <c r="A13" s="266"/>
      <c r="B13" s="341" t="s">
        <v>12</v>
      </c>
      <c r="C13" s="342"/>
      <c r="D13" s="342"/>
      <c r="E13" s="342"/>
      <c r="F13" s="343"/>
      <c r="G13" s="259">
        <f>COUNTA(G11:G12)</f>
        <v>2</v>
      </c>
      <c r="H13" s="260"/>
      <c r="I13" s="12">
        <f>SUM(I11:I12)</f>
        <v>165000</v>
      </c>
    </row>
    <row r="14" spans="1:9" s="25" customFormat="1" ht="16.5" customHeight="1" x14ac:dyDescent="0.3">
      <c r="A14" s="266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 x14ac:dyDescent="0.3">
      <c r="A15" s="267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 x14ac:dyDescent="0.3">
      <c r="A16" s="266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 x14ac:dyDescent="0.3">
      <c r="A17" s="266"/>
      <c r="B17" s="341" t="s">
        <v>13</v>
      </c>
      <c r="C17" s="342"/>
      <c r="D17" s="342"/>
      <c r="E17" s="342"/>
      <c r="F17" s="343"/>
      <c r="G17" s="259">
        <f>COUNTA(G14:G16)</f>
        <v>3</v>
      </c>
      <c r="H17" s="260"/>
      <c r="I17" s="12">
        <f>SUM(I14:I16)</f>
        <v>671000</v>
      </c>
    </row>
    <row r="18" spans="1:9" s="25" customFormat="1" ht="16.5" customHeight="1" x14ac:dyDescent="0.3">
      <c r="A18" s="266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 x14ac:dyDescent="0.3">
      <c r="A19" s="267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 x14ac:dyDescent="0.3">
      <c r="A20" s="266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 x14ac:dyDescent="0.3">
      <c r="A21" s="266"/>
      <c r="B21" s="98"/>
      <c r="C21" s="99"/>
      <c r="D21" s="99"/>
      <c r="E21" s="99"/>
      <c r="F21" s="100" t="s">
        <v>14</v>
      </c>
      <c r="G21" s="259">
        <f>COUNTA(G18:G20)</f>
        <v>3</v>
      </c>
      <c r="H21" s="260"/>
      <c r="I21" s="12">
        <f>SUM(I18:I20)</f>
        <v>417000</v>
      </c>
    </row>
    <row r="22" spans="1:9" s="25" customFormat="1" ht="16.5" customHeight="1" x14ac:dyDescent="0.3">
      <c r="A22" s="266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 x14ac:dyDescent="0.3">
      <c r="A23" s="266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 x14ac:dyDescent="0.3">
      <c r="A24" s="266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 x14ac:dyDescent="0.3">
      <c r="A25" s="266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 x14ac:dyDescent="0.3">
      <c r="A26" s="266"/>
      <c r="B26" s="98"/>
      <c r="C26" s="99"/>
      <c r="D26" s="99"/>
      <c r="E26" s="99"/>
      <c r="F26" s="100" t="s">
        <v>14</v>
      </c>
      <c r="G26" s="259">
        <f>COUNTA(G22:G25)</f>
        <v>4</v>
      </c>
      <c r="H26" s="260"/>
      <c r="I26" s="12">
        <f>SUM(I22:I25)</f>
        <v>408000</v>
      </c>
    </row>
    <row r="27" spans="1:9" s="25" customFormat="1" ht="16.5" customHeight="1" x14ac:dyDescent="0.3">
      <c r="A27" s="266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66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66"/>
      <c r="B29" s="45"/>
      <c r="C29" s="46"/>
      <c r="D29" s="46"/>
      <c r="E29" s="46"/>
      <c r="F29" s="47" t="s">
        <v>14</v>
      </c>
      <c r="G29" s="259">
        <f>COUNTA(G27:G27,G28:G28)</f>
        <v>0</v>
      </c>
      <c r="H29" s="260"/>
      <c r="I29" s="12">
        <f>SUM(I27:I28)</f>
        <v>0</v>
      </c>
    </row>
    <row r="30" spans="1:9" s="25" customFormat="1" ht="16.5" customHeight="1" x14ac:dyDescent="0.3">
      <c r="A30" s="266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66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66"/>
      <c r="B32" s="45"/>
      <c r="C32" s="46"/>
      <c r="D32" s="46"/>
      <c r="E32" s="46"/>
      <c r="F32" s="47" t="s">
        <v>14</v>
      </c>
      <c r="G32" s="259">
        <f>COUNTA(G30:G30,G31:G31)</f>
        <v>0</v>
      </c>
      <c r="H32" s="260"/>
      <c r="I32" s="12">
        <f>SUM(I30:I31)</f>
        <v>0</v>
      </c>
    </row>
    <row r="33" spans="1:9" s="25" customFormat="1" ht="16.5" customHeight="1" x14ac:dyDescent="0.3">
      <c r="A33" s="266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66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66"/>
      <c r="B35" s="45"/>
      <c r="C35" s="46"/>
      <c r="D35" s="46"/>
      <c r="E35" s="46"/>
      <c r="F35" s="47" t="s">
        <v>14</v>
      </c>
      <c r="G35" s="259">
        <f>COUNTA(G33:G33,G34:G34)</f>
        <v>0</v>
      </c>
      <c r="H35" s="260"/>
      <c r="I35" s="12">
        <f>SUM(I33:I34)</f>
        <v>0</v>
      </c>
    </row>
    <row r="36" spans="1:9" s="25" customFormat="1" ht="16.5" customHeight="1" x14ac:dyDescent="0.3">
      <c r="A36" s="266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66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66"/>
      <c r="B38" s="45"/>
      <c r="C38" s="46"/>
      <c r="D38" s="46"/>
      <c r="E38" s="46"/>
      <c r="F38" s="47" t="s">
        <v>15</v>
      </c>
      <c r="G38" s="259">
        <f>COUNTA(G36:G36,#REF!)</f>
        <v>1</v>
      </c>
      <c r="H38" s="260"/>
      <c r="I38" s="12">
        <f>SUM(I36:I37)</f>
        <v>0</v>
      </c>
    </row>
    <row r="39" spans="1:9" s="25" customFormat="1" ht="16.5" customHeight="1" x14ac:dyDescent="0.3">
      <c r="A39" s="266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66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66"/>
      <c r="B41" s="45"/>
      <c r="C41" s="46"/>
      <c r="D41" s="46"/>
      <c r="E41" s="46"/>
      <c r="F41" s="47" t="s">
        <v>14</v>
      </c>
      <c r="G41" s="259">
        <f>COUNTA(G39:G39,G40:G40)</f>
        <v>0</v>
      </c>
      <c r="H41" s="260"/>
      <c r="I41" s="12">
        <f>SUM(I39:I40)</f>
        <v>0</v>
      </c>
    </row>
    <row r="42" spans="1:9" s="25" customFormat="1" ht="16.5" customHeight="1" x14ac:dyDescent="0.3">
      <c r="A42" s="266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66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66"/>
      <c r="B44" s="45"/>
      <c r="C44" s="46"/>
      <c r="D44" s="46"/>
      <c r="E44" s="46"/>
      <c r="F44" s="47" t="s">
        <v>15</v>
      </c>
      <c r="G44" s="259">
        <f>COUNTA(G42:G42,#REF!)</f>
        <v>1</v>
      </c>
      <c r="H44" s="260"/>
      <c r="I44" s="12">
        <f>SUM(I42:I43)</f>
        <v>0</v>
      </c>
    </row>
    <row r="45" spans="1:9" s="10" customFormat="1" ht="16.5" customHeight="1" x14ac:dyDescent="0.3">
      <c r="A45" s="49"/>
      <c r="B45" s="257" t="s">
        <v>0</v>
      </c>
      <c r="C45" s="257"/>
      <c r="D45" s="257"/>
      <c r="E45" s="257"/>
      <c r="F45" s="257"/>
      <c r="G45" s="261">
        <f>COUNTA(G5:G5,G7:G9,G11:G12,G14:G16,G18:G20,G42:G42,#REF!)</f>
        <v>13</v>
      </c>
      <c r="H45" s="262"/>
      <c r="I45" s="13">
        <f>SUM(I6,I10,I13,I17,I21,I26,I29,I32,I35,I38,I41,I44)</f>
        <v>2130000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6"/>
    <mergeCell ref="B6:F6"/>
    <mergeCell ref="G6:H6"/>
    <mergeCell ref="A7:A10"/>
    <mergeCell ref="B10:F10"/>
    <mergeCell ref="G10:H10"/>
    <mergeCell ref="A11:A13"/>
    <mergeCell ref="B13:F13"/>
    <mergeCell ref="G13:H13"/>
    <mergeCell ref="A14:A17"/>
    <mergeCell ref="B17:F17"/>
    <mergeCell ref="G17:H17"/>
    <mergeCell ref="A18:A21"/>
    <mergeCell ref="G21:H21"/>
    <mergeCell ref="A22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경영안전본부장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경영안전본부장!Print_Area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2026-07-01T08:37:31Z</dcterms:modified>
</cp:coreProperties>
</file>