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5년\"/>
    </mc:Choice>
  </mc:AlternateContent>
  <xr:revisionPtr revIDLastSave="0" documentId="13_ncr:1_{0B2BC182-1B4B-4AD0-8628-1E90A65E3BF0}" xr6:coauthVersionLast="47" xr6:coauthVersionMax="47" xr10:uidLastSave="{00000000-0000-0000-0000-000000000000}"/>
  <bookViews>
    <workbookView xWindow="-12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관리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경영관리본부장!#REF!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경영관리본부장!$A$1:$J$3</definedName>
    <definedName name="_xlnm.Print_Area" localSheetId="9">경조사비!$A$1:$E$9</definedName>
    <definedName name="_xlnm.Print_Area" localSheetId="3">국립생태원장!$A$1:$J$7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8" i="32" l="1"/>
  <c r="J54" i="27"/>
  <c r="J48" i="27"/>
  <c r="J40" i="27"/>
  <c r="J31" i="27"/>
  <c r="J27" i="27"/>
  <c r="J21" i="27"/>
  <c r="J16" i="27"/>
  <c r="J11" i="27"/>
  <c r="J7" i="27"/>
  <c r="J57" i="27" s="1"/>
  <c r="J36" i="29"/>
  <c r="J37" i="29" s="1"/>
  <c r="J30" i="29"/>
  <c r="J27" i="29"/>
  <c r="J23" i="29"/>
  <c r="J19" i="29"/>
  <c r="J15" i="29"/>
  <c r="J11" i="29"/>
  <c r="J9" i="29"/>
  <c r="J7" i="29"/>
  <c r="E60" i="21"/>
  <c r="J51" i="33"/>
  <c r="J47" i="33"/>
  <c r="J45" i="33"/>
  <c r="J40" i="33"/>
  <c r="J38" i="33"/>
  <c r="J34" i="33"/>
  <c r="J32" i="33"/>
  <c r="J28" i="33"/>
  <c r="J23" i="33"/>
  <c r="J16" i="33"/>
  <c r="J10" i="33"/>
  <c r="J52" i="33" s="1"/>
  <c r="J83" i="32"/>
  <c r="J89" i="32" s="1"/>
  <c r="J79" i="32"/>
  <c r="J76" i="32"/>
  <c r="J63" i="32"/>
  <c r="J54" i="32"/>
  <c r="J47" i="32"/>
  <c r="J37" i="32"/>
  <c r="J27" i="32"/>
  <c r="J20" i="32"/>
  <c r="J10" i="32"/>
  <c r="J38" i="31"/>
  <c r="J26" i="31"/>
  <c r="J23" i="31"/>
  <c r="J39" i="31" s="1"/>
  <c r="J21" i="31"/>
  <c r="J17" i="31"/>
  <c r="J8" i="31"/>
  <c r="J6" i="31"/>
  <c r="E59" i="21"/>
  <c r="J66" i="18"/>
  <c r="J65" i="18"/>
  <c r="J61" i="18"/>
  <c r="E54" i="21" l="1"/>
  <c r="J57" i="18" l="1"/>
  <c r="J54" i="18"/>
  <c r="J51" i="18"/>
  <c r="J44" i="18"/>
  <c r="J35" i="18"/>
  <c r="J28" i="18"/>
  <c r="J19" i="18"/>
  <c r="J16" i="18"/>
  <c r="J7" i="18"/>
  <c r="E52" i="21"/>
  <c r="E44" i="21" l="1"/>
  <c r="E48" i="21"/>
  <c r="E35" i="21" l="1"/>
  <c r="E21" i="21" l="1"/>
  <c r="E27" i="21"/>
  <c r="E29" i="21"/>
  <c r="E12" i="21" l="1"/>
  <c r="E9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<sst xmlns="http://schemas.openxmlformats.org/spreadsheetml/2006/main" count="2957" uniqueCount="1185">
  <si>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</si>
  <si>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</si>
  <si>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</si>
  <si>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</si>
  <si>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</si>
  <si>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</si>
  <si>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</si>
  <si>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</si>
  <si>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</si>
  <si>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</si>
  <si>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</si>
  <si>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</si>
  <si>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</si>
  <si>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</si>
  <si>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</si>
  <si>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</si>
  <si>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</si>
  <si>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</si>
  <si>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</si>
  <si>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</si>
  <si>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</si>
  <si>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</si>
  <si>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</si>
  <si>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</si>
  <si>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</si>
  <si>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</si>
  <si>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</si>
  <si>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</si>
  <si>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</si>
  <si>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</si>
  <si>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</si>
  <si>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</si>
  <si>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</si>
  <si>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</si>
  <si>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</si>
  <si>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</si>
  <si>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</si>
  <si>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</si>
  <si>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</si>
  <si>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</si>
  <si>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</si>
  <si>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</si>
  <si>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</si>
  <si>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</si>
  <si>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</si>
  <si>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</si>
  <si>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</si>
  <si>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</si>
  <si>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</si>
  <si>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</si>
  <si>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</si>
  <si>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</si>
  <si>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</si>
  <si>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</si>
  <si>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</si>
  <si>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</si>
  <si>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</si>
  <si>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</si>
  <si>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</si>
  <si>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</si>
  <si>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</si>
  <si>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</si>
  <si>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</si>
  <si>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</si>
  <si>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</si>
  <si>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</si>
  <si>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</si>
  <si>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</si>
  <si>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</si>
  <si>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</si>
  <si>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</si>
  <si>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</si>
  <si>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</si>
  <si>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</si>
  <si>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</si>
  <si>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</si>
  <si>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</si>
  <si>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</si>
  <si>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</si>
  <si>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</si>
  <si>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</si>
  <si>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</si>
  <si>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</si>
  <si>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</si>
  <si>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</si>
  <si>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</si>
  <si>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</si>
  <si>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</si>
  <si>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</si>
  <si>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</si>
  <si>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</si>
  <si>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</si>
  <si>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</si>
  <si>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</si>
  <si>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</si>
  <si>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</si>
  <si>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</si>
  <si>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</si>
  <si>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</si>
  <si>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</si>
  <si>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</si>
  <si>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</si>
  <si>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</si>
  <si>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</si>
  <si>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</si>
  <si>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</si>
  <si>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</si>
  <si>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</si>
  <si>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</si>
  <si>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</si>
  <si>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</si>
  <si>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</si>
  <si>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</si>
  <si>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</si>
  <si>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</si>
  <si>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</si>
  <si>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</si>
  <si>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</si>
  <si>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</si>
  <si>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</si>
  <si>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</si>
  <si>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</si>
  <si>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</si>
  <si>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</si>
  <si>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</si>
  <si>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</si>
  <si>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</si>
  <si>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</si>
  <si>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</si>
  <si>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</si>
  <si>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</si>
  <si>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</si>
  <si>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</si>
  <si>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</si>
  <si>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</si>
  <si>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</si>
  <si>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</si>
  <si>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</si>
  <si>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</si>
  <si>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</si>
  <si>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</si>
  <si>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</si>
  <si>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</si>
  <si>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</si>
  <si>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</si>
  <si>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</si>
  <si>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</si>
  <si>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</si>
  <si>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</si>
  <si>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</si>
  <si>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</si>
  <si>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</si>
  <si>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</si>
  <si>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</si>
  <si>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</si>
  <si>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</si>
  <si>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</si>
  <si>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</si>
  <si>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</si>
  <si>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</si>
  <si>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</si>
  <si>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</si>
  <si>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</si>
  <si>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</si>
  <si>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</si>
  <si>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</si>
  <si>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</si>
  <si>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</si>
  <si>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</si>
  <si>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</si>
  <si>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</si>
  <si>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</si>
  <si>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</si>
  <si>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</si>
  <si>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</si>
  <si>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</si>
  <si>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</si>
  <si>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</si>
  <si>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</si>
  <si>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</si>
  <si>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</si>
  <si>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</si>
  <si>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</si>
  <si>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</si>
  <si>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</si>
  <si>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</si>
  <si>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</si>
  <si>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</si>
  <si>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</si>
  <si>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</si>
  <si>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</si>
  <si>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</si>
  <si>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</si>
  <si>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</si>
  <si>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</si>
  <si>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</si>
  <si>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</si>
  <si>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</si>
  <si>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</si>
  <si>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</si>
  <si>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</si>
  <si>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</si>
  <si>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</si>
  <si>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</si>
  <si>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</si>
  <si>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</si>
  <si>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</si>
  <si>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</si>
  <si>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</si>
  <si>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</si>
  <si>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</si>
  <si>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</si>
  <si>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</si>
  <si>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</si>
  <si>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</si>
  <si>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</si>
  <si>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</si>
  <si>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</si>
  <si>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</si>
  <si>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</si>
  <si>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</si>
  <si>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</si>
  <si>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</si>
  <si>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</si>
  <si>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</si>
  <si>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</si>
  <si>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</si>
  <si>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</si>
  <si>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</si>
  <si>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</si>
  <si>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</si>
  <si>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</si>
  <si>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</si>
  <si>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</si>
  <si>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</si>
  <si>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</si>
  <si>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</si>
  <si>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</si>
  <si>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</si>
  <si>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</si>
  <si>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</si>
  <si>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</si>
  <si>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</si>
  <si>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</si>
  <si>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</si>
  <si>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</si>
  <si>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</si>
  <si>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</si>
  <si>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</si>
  <si>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</si>
  <si>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</si>
  <si>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</si>
  <si>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</si>
  <si>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</si>
  <si>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</si>
  <si>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</si>
  <si>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</si>
  <si>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</si>
  <si>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</si>
  <si>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</si>
  <si>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</si>
  <si>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</si>
  <si>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</si>
  <si>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</si>
  <si>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</si>
  <si>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</si>
  <si>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</si>
  <si>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</si>
  <si>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</si>
  <si>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</si>
  <si>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</si>
  <si>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</si>
  <si>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</si>
  <si>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</si>
  <si>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</si>
  <si>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</si>
  <si>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</si>
  <si>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</si>
  <si>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</si>
  <si>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</si>
  <si>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</si>
  <si>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</si>
  <si>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</si>
  <si>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</si>
  <si>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</si>
  <si>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</si>
  <si>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</si>
  <si>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</si>
  <si>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</si>
  <si>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</si>
  <si>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</si>
  <si>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</si>
  <si>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</si>
  <si>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</si>
  <si>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</si>
  <si>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</si>
  <si>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</si>
  <si>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</si>
  <si>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</si>
  <si>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</si>
  <si>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</si>
  <si>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</si>
  <si>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</si>
  <si>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</si>
  <si>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</si>
  <si>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</si>
  <si>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</si>
  <si>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</si>
  <si>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</si>
  <si>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</si>
  <si>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</si>
  <si>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</si>
  <si>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</si>
  <si>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</si>
  <si>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</si>
  <si>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</si>
  <si>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</si>
  <si>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</si>
  <si>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</si>
  <si>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</si>
  <si>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</si>
  <si>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</si>
  <si>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</si>
  <si>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</si>
  <si>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</si>
  <si>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</si>
  <si>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</si>
  <si>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</si>
  <si>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</si>
  <si>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</si>
  <si>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</si>
  <si>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</si>
  <si>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</si>
  <si>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</si>
  <si>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</si>
  <si>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</si>
  <si>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</si>
  <si>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</si>
  <si>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</si>
  <si>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</si>
  <si>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</si>
  <si>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</si>
  <si>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</si>
  <si>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</si>
  <si>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</si>
  <si>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</si>
  <si>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</si>
  <si>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</si>
  <si>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</si>
  <si>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</si>
  <si>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</si>
  <si>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</si>
  <si>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</si>
  <si>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</si>
  <si>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</si>
  <si>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</si>
  <si>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</si>
  <si>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</si>
  <si>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</si>
  <si>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</si>
  <si>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</si>
  <si>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</si>
  <si>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</si>
  <si>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</si>
  <si>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</si>
  <si>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</si>
  <si>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</si>
  <si>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</si>
  <si>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</si>
  <si>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</si>
  <si>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</si>
  <si>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</si>
  <si>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</si>
  <si>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</si>
  <si>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</si>
  <si>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</si>
  <si>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</si>
  <si>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</si>
  <si>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</si>
  <si>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</si>
  <si>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</si>
  <si>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</si>
  <si>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</si>
  <si>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</si>
  <si>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</si>
  <si>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</si>
  <si>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</si>
  <si>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</si>
  <si>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</si>
  <si>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</si>
  <si>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</si>
  <si>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</si>
  <si>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</si>
  <si>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</si>
  <si>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</si>
  <si>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</si>
  <si>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</si>
  <si>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</si>
  <si>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</si>
  <si>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</si>
  <si>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</si>
  <si>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</si>
  <si>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</si>
  <si>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</si>
  <si>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</si>
  <si>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</si>
  <si>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</si>
  <si>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</si>
  <si>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</si>
  <si>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</si>
  <si>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</si>
  <si>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</si>
  <si>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</si>
  <si>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</si>
  <si>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</si>
  <si>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</si>
  <si>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</si>
  <si>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</si>
  <si>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</si>
  <si>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</si>
  <si>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</si>
  <si>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</si>
  <si>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</si>
  <si>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</si>
  <si>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</si>
  <si>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</si>
  <si>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</si>
  <si>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</si>
  <si>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</si>
  <si>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</si>
  <si>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</si>
  <si>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</si>
  <si>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</si>
  <si>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</si>
  <si>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</si>
  <si>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</si>
  <si>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</si>
  <si>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</si>
  <si>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</si>
  <si>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</si>
  <si>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</si>
  <si>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</si>
  <si>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</si>
  <si>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</si>
  <si>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</si>
  <si>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</si>
  <si>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</si>
  <si>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</si>
  <si>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</si>
  <si>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</si>
  <si>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</si>
  <si>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</si>
  <si>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</si>
  <si>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</si>
  <si>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</si>
  <si>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</si>
  <si>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</si>
  <si>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</si>
  <si>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</si>
  <si>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</si>
  <si>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</si>
  <si>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</si>
  <si>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</si>
  <si>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</si>
  <si>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</si>
  <si>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</si>
  <si>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</si>
  <si>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</si>
  <si>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</si>
  <si>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</si>
  <si>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</si>
  <si>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</si>
  <si>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</si>
  <si>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</si>
  <si>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</si>
  <si>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</si>
  <si>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</si>
  <si>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</si>
  <si>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</si>
  <si>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</si>
  <si>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</si>
  <si>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</si>
  <si>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</si>
  <si>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</si>
  <si>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</si>
  <si>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</si>
  <si>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</si>
  <si>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</si>
  <si>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</si>
  <si>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</si>
  <si>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</si>
  <si>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</si>
  <si>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</si>
  <si>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</si>
  <si>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</si>
  <si>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</si>
  <si>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</si>
  <si>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</si>
  <si>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</si>
  <si>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</si>
  <si>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</si>
  <si>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</si>
  <si>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</si>
  <si>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</si>
  <si>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</si>
  <si>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</si>
  <si>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</si>
  <si>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</si>
  <si>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</si>
  <si>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</si>
  <si>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</si>
  <si>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</si>
  <si>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</si>
  <si>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</si>
  <si>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</si>
  <si>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</si>
  <si>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</si>
  <si>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</si>
  <si>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</si>
  <si>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</si>
  <si>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</si>
  <si>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</si>
  <si>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</si>
  <si>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</si>
  <si>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</si>
  <si>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</si>
  <si>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</si>
  <si>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</si>
  <si>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</si>
  <si>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</si>
  <si>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</si>
  <si>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</si>
  <si>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</si>
  <si>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</si>
  <si>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</si>
  <si>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</si>
  <si>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</si>
  <si>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</si>
  <si>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</si>
  <si>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</si>
  <si>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</si>
  <si>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</si>
  <si>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</si>
  <si>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</si>
  <si>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</si>
  <si>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</si>
  <si>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</si>
  <si>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</si>
  <si>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</si>
  <si>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</si>
  <si>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</si>
  <si>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</si>
  <si>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</si>
  <si>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</si>
  <si>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</si>
  <si>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</si>
  <si>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</si>
  <si>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</si>
  <si>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</si>
  <si>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</si>
  <si>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</si>
  <si>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</si>
  <si>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</si>
  <si>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</si>
  <si>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</si>
  <si>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</si>
  <si>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</si>
  <si>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</si>
  <si>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</si>
  <si>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</si>
  <si>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</si>
  <si>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</si>
  <si>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</si>
  <si>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</si>
  <si>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</si>
  <si>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</si>
  <si>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</si>
  <si>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</si>
  <si>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</si>
  <si>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</si>
  <si>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</si>
  <si>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</si>
  <si>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</si>
  <si>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</si>
  <si>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</si>
  <si>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</si>
  <si>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</si>
  <si>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</si>
  <si>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</si>
  <si>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</si>
  <si>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</si>
  <si>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</si>
  <si>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</si>
  <si>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</si>
  <si>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</si>
  <si>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</si>
  <si>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</si>
  <si>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</si>
  <si>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</si>
  <si>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</si>
  <si>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</si>
  <si>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</si>
  <si>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</si>
  <si>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</si>
  <si>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</si>
  <si>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</si>
  <si>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</si>
  <si>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</si>
  <si>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</si>
  <si>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</si>
  <si>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</si>
  <si>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</si>
  <si>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</si>
  <si>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</si>
  <si>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</si>
  <si>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</si>
  <si>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</si>
  <si>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</si>
  <si>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</si>
  <si>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</si>
  <si>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</si>
  <si>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</si>
  <si>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</si>
  <si>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</si>
  <si>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</si>
  <si>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</si>
  <si>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</si>
  <si>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</si>
  <si>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</si>
  <si>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</si>
  <si>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</si>
  <si>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</si>
  <si>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</si>
  <si>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</si>
  <si>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</si>
  <si>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</si>
  <si>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</si>
  <si>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</si>
  <si>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</si>
  <si>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</si>
  <si>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</si>
  <si>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</si>
  <si>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</si>
  <si>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</si>
  <si>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</si>
  <si>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</si>
  <si>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</si>
  <si>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</si>
  <si>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</si>
  <si>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</si>
  <si>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</si>
  <si>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</si>
  <si>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</si>
  <si>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</si>
  <si>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</si>
  <si>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</si>
  <si>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</si>
  <si>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</si>
  <si>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</si>
  <si>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</si>
  <si>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</si>
  <si>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</si>
  <si>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내부직원</t>
    <phoneticPr fontId="2" type="noConversion"/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</si>
  <si>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</si>
  <si>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</si>
  <si>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</si>
  <si>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</si>
  <si>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</si>
  <si>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</si>
  <si>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</si>
  <si>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</si>
  <si>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</si>
  <si>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</si>
  <si>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</si>
  <si>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</si>
  <si>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</si>
  <si>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KFC 천안쌍용(충남 천안시)</t>
    <phoneticPr fontId="2" type="noConversion"/>
  </si>
  <si>
    <t>041-902-0960</t>
    <phoneticPr fontId="2" type="noConversion"/>
  </si>
  <si>
    <t>카드2회</t>
    <phoneticPr fontId="2" type="noConversion"/>
  </si>
  <si>
    <t>원장 업무추진비 사용내역(2025)</t>
    <phoneticPr fontId="2" type="noConversion"/>
  </si>
  <si>
    <t>조사평가연구본부장 업무추진비 사용내역(2025)</t>
    <phoneticPr fontId="2" type="noConversion"/>
  </si>
  <si>
    <t>전시교육본부장 업무추진비 사용내역(2025)</t>
    <phoneticPr fontId="2" type="noConversion"/>
  </si>
  <si>
    <t>멸종위기종복원센터장 업무추진비 사용내역(2025)</t>
    <phoneticPr fontId="2" type="noConversion"/>
  </si>
  <si>
    <t>유관기관 경조사비 내역(2025)</t>
    <phoneticPr fontId="2" type="noConversion"/>
  </si>
  <si>
    <t>위클리(전북 군산시)</t>
    <phoneticPr fontId="2" type="noConversion"/>
  </si>
  <si>
    <t>0507-1390-5175</t>
    <phoneticPr fontId="2" type="noConversion"/>
  </si>
  <si>
    <t xml:space="preserve">임원 간담회 </t>
    <phoneticPr fontId="2" type="noConversion"/>
  </si>
  <si>
    <t>멸종위기종복원센터장</t>
    <phoneticPr fontId="2" type="noConversion"/>
  </si>
  <si>
    <t>도미노피자 오창점(충청북도 청주시)</t>
    <phoneticPr fontId="2" type="noConversion"/>
  </si>
  <si>
    <t>카드1회</t>
    <phoneticPr fontId="2" type="noConversion"/>
  </si>
  <si>
    <t>경영관리본부장</t>
    <phoneticPr fontId="2" type="noConversion"/>
  </si>
  <si>
    <t>총무노무부 현안 사항 논의</t>
    <phoneticPr fontId="2" type="noConversion"/>
  </si>
  <si>
    <t>소문난해물칼국수(충남 서천군)</t>
    <phoneticPr fontId="2" type="noConversion"/>
  </si>
  <si>
    <t>041-956-3360</t>
    <phoneticPr fontId="2" type="noConversion"/>
  </si>
  <si>
    <t>디에떼 동서천농협점(충남 서천군)</t>
    <phoneticPr fontId="2" type="noConversion"/>
  </si>
  <si>
    <t>041-956-8982</t>
    <phoneticPr fontId="2" type="noConversion"/>
  </si>
  <si>
    <t>24년 경영실적보고서 집중작성 격려 물품 구매</t>
    <phoneticPr fontId="2" type="noConversion"/>
  </si>
  <si>
    <t>컴포즈커피 병천점(충남 천안시)</t>
    <phoneticPr fontId="2" type="noConversion"/>
  </si>
  <si>
    <t>041-555-8060</t>
    <phoneticPr fontId="2" type="noConversion"/>
  </si>
  <si>
    <t>임원 간담회</t>
    <phoneticPr fontId="2" type="noConversion"/>
  </si>
  <si>
    <t>기벌포횟집(충남 서천군)</t>
    <phoneticPr fontId="2" type="noConversion"/>
  </si>
  <si>
    <t>041-956-8883</t>
    <phoneticPr fontId="2" type="noConversion"/>
  </si>
  <si>
    <t>임원 현안사항 논의</t>
    <phoneticPr fontId="2" type="noConversion"/>
  </si>
  <si>
    <t>경남식당(충남 서천군)</t>
    <phoneticPr fontId="2" type="noConversion"/>
  </si>
  <si>
    <t>041-956-1219</t>
    <phoneticPr fontId="2" type="noConversion"/>
  </si>
  <si>
    <t>보전연구본부장</t>
    <phoneticPr fontId="2" type="noConversion"/>
  </si>
  <si>
    <t>먹거리순대(충남 천안시)</t>
    <phoneticPr fontId="2" type="noConversion"/>
  </si>
  <si>
    <t>041-564-2544</t>
    <phoneticPr fontId="2" type="noConversion"/>
  </si>
  <si>
    <t>보전연구본부 1월 월간회의</t>
    <phoneticPr fontId="2" type="noConversion"/>
  </si>
  <si>
    <t>063-278-9503</t>
    <phoneticPr fontId="2" type="noConversion"/>
  </si>
  <si>
    <t>063-278-9503</t>
  </si>
  <si>
    <t xml:space="preserve">보전연구본부 1월 주간회의 </t>
    <phoneticPr fontId="2" type="noConversion"/>
  </si>
  <si>
    <t>070-5057-0442</t>
  </si>
  <si>
    <t>043-218-3082</t>
    <phoneticPr fontId="2" type="noConversion"/>
  </si>
  <si>
    <t>조사평가연구본부장</t>
    <phoneticPr fontId="2" type="noConversion"/>
  </si>
  <si>
    <t>컴포즈커피 천안병천점(천안 동남구)</t>
    <phoneticPr fontId="2" type="noConversion"/>
  </si>
  <si>
    <t>천안옛날호두과자 아우내점(천안 동남구)</t>
    <phoneticPr fontId="2" type="noConversion"/>
  </si>
  <si>
    <t>041-566-5577</t>
    <phoneticPr fontId="2" type="noConversion"/>
  </si>
  <si>
    <t>전시교육본부장</t>
    <phoneticPr fontId="2" type="noConversion"/>
  </si>
  <si>
    <t>카드5회</t>
    <phoneticPr fontId="2" type="noConversion"/>
  </si>
  <si>
    <t>유관기관(국립호남권생물자원관) 경조사에 따른 화환 구매</t>
    <phoneticPr fontId="2" type="noConversion"/>
  </si>
  <si>
    <t>유관기관(비상임이사) 경조사에 따른 화환 구매</t>
    <phoneticPr fontId="2" type="noConversion"/>
  </si>
  <si>
    <t>유관기관(전임 원장) 경조사에 따른 화환 구매</t>
    <phoneticPr fontId="2" type="noConversion"/>
  </si>
  <si>
    <t>유관기관(한국환경공단) 경조사에 따른 화환 구매</t>
    <phoneticPr fontId="2" type="noConversion"/>
  </si>
  <si>
    <t>24년 경영평가 검토회 및 논의</t>
    <phoneticPr fontId="2" type="noConversion"/>
  </si>
  <si>
    <t>현안사항 및 연구협력방안 논의</t>
    <phoneticPr fontId="2" type="noConversion"/>
  </si>
  <si>
    <t>노사협력 상생 방안 논의</t>
    <phoneticPr fontId="2" type="noConversion"/>
  </si>
  <si>
    <t>현안사항 논의 및 업무 협의</t>
    <phoneticPr fontId="2" type="noConversion"/>
  </si>
  <si>
    <t>국립생태원 내방 및 업무협의</t>
    <phoneticPr fontId="2" type="noConversion"/>
  </si>
  <si>
    <t>국회 업무 논의</t>
    <phoneticPr fontId="2" type="noConversion"/>
  </si>
  <si>
    <t>해강횟집(충남 서천군)</t>
    <phoneticPr fontId="2" type="noConversion"/>
  </si>
  <si>
    <t>나교리막국수(충남 서천군)</t>
    <phoneticPr fontId="2" type="noConversion"/>
  </si>
  <si>
    <t>041-953-4567</t>
    <phoneticPr fontId="2" type="noConversion"/>
  </si>
  <si>
    <t>롯데리아 서천장항점(충남 서천군)</t>
    <phoneticPr fontId="2" type="noConversion"/>
  </si>
  <si>
    <t>041-956-8885</t>
    <phoneticPr fontId="2" type="noConversion"/>
  </si>
  <si>
    <t>041-957-0773</t>
    <phoneticPr fontId="2" type="noConversion"/>
  </si>
  <si>
    <t>선바위가든(경북 영양군)</t>
    <phoneticPr fontId="2" type="noConversion"/>
  </si>
  <si>
    <t>054-682-7429</t>
    <phoneticPr fontId="2" type="noConversion"/>
  </si>
  <si>
    <t>소담숯불갈비(충남 서천군)</t>
    <phoneticPr fontId="2" type="noConversion"/>
  </si>
  <si>
    <t>041-951-7272</t>
    <phoneticPr fontId="2" type="noConversion"/>
  </si>
  <si>
    <t>외부기관</t>
    <phoneticPr fontId="2" type="noConversion"/>
  </si>
  <si>
    <t>소호명가(서울 영등포구)</t>
    <phoneticPr fontId="2" type="noConversion"/>
  </si>
  <si>
    <t>02-761-0301</t>
    <phoneticPr fontId="2" type="noConversion"/>
  </si>
  <si>
    <t>전통장류와발효음식영농조합(충남 서천군)</t>
    <phoneticPr fontId="2" type="noConversion"/>
  </si>
  <si>
    <t>010-4689-0700</t>
    <phoneticPr fontId="2" type="noConversion"/>
  </si>
  <si>
    <t>카드8회</t>
    <phoneticPr fontId="2" type="noConversion"/>
  </si>
  <si>
    <t>유관기관(국립해양생물자원관, 국립공원공단) 경조사에 따른 화환 구매</t>
    <phoneticPr fontId="2" type="noConversion"/>
  </si>
  <si>
    <t>조사평가연구본부 경평보고서 작성 격려 물품 구매</t>
    <phoneticPr fontId="2" type="noConversion"/>
  </si>
  <si>
    <t>사회적협동조합군산(전북 군산시)</t>
    <phoneticPr fontId="2" type="noConversion"/>
  </si>
  <si>
    <t>063-465-5822</t>
    <phoneticPr fontId="2" type="noConversion"/>
  </si>
  <si>
    <t>내역없음</t>
  </si>
  <si>
    <t>카드0회</t>
  </si>
  <si>
    <t>24년 경영평가대응TF팀 격려방문 및 업무협의</t>
    <phoneticPr fontId="2" type="noConversion"/>
  </si>
  <si>
    <t>경영평가대응TF팀 업무협의</t>
    <phoneticPr fontId="2" type="noConversion"/>
  </si>
  <si>
    <t>사랑채(경상북도 영양군)</t>
    <phoneticPr fontId="2" type="noConversion"/>
  </si>
  <si>
    <t>054-682-3010</t>
    <phoneticPr fontId="2" type="noConversion"/>
  </si>
  <si>
    <t>24년 경영평가 직원 격려</t>
    <phoneticPr fontId="2" type="noConversion"/>
  </si>
  <si>
    <t>짬뽕관 군산내흥점(전북 군산시)</t>
    <phoneticPr fontId="2" type="noConversion"/>
  </si>
  <si>
    <t>063-445-7825</t>
    <phoneticPr fontId="2" type="noConversion"/>
  </si>
  <si>
    <t>서울시청 업무협의</t>
    <phoneticPr fontId="2" type="noConversion"/>
  </si>
  <si>
    <t>남포면옥(서울 중구)</t>
    <phoneticPr fontId="2" type="noConversion"/>
  </si>
  <si>
    <t>02-777-3131</t>
    <phoneticPr fontId="2" type="noConversion"/>
  </si>
  <si>
    <t>02-771-1000</t>
    <phoneticPr fontId="2" type="noConversion"/>
  </si>
  <si>
    <t>본부 협력 사항 논의</t>
    <phoneticPr fontId="2" type="noConversion"/>
  </si>
  <si>
    <t>마로네하우스(충남 서천군)</t>
    <phoneticPr fontId="2" type="noConversion"/>
  </si>
  <si>
    <t>041-956-5005</t>
    <phoneticPr fontId="2" type="noConversion"/>
  </si>
  <si>
    <t>기획예산부 현안사항 논의</t>
    <phoneticPr fontId="2" type="noConversion"/>
  </si>
  <si>
    <t>서천그래비티브런치카페(충남 서천군)</t>
    <phoneticPr fontId="2" type="noConversion"/>
  </si>
  <si>
    <t>010-8382-9490</t>
    <phoneticPr fontId="2" type="noConversion"/>
  </si>
  <si>
    <t>램프(충남 서천군)</t>
    <phoneticPr fontId="2" type="noConversion"/>
  </si>
  <si>
    <t>010-5000-0748</t>
    <phoneticPr fontId="2" type="noConversion"/>
  </si>
  <si>
    <t>카드9회</t>
    <phoneticPr fontId="2" type="noConversion"/>
  </si>
  <si>
    <t>풀무원푸드앤컬처 국립생태원(충남 서천군)</t>
    <phoneticPr fontId="2" type="noConversion"/>
  </si>
  <si>
    <t>이마트24 국립생태원매점1호점(충남 서천군)</t>
    <phoneticPr fontId="2" type="noConversion"/>
  </si>
  <si>
    <t>군산한우촌(전라북도 군산시)</t>
    <phoneticPr fontId="2" type="noConversion"/>
  </si>
  <si>
    <t>063-465-6969</t>
    <phoneticPr fontId="2" type="noConversion"/>
  </si>
  <si>
    <t>환경부 수탁과제 최종보고회</t>
    <phoneticPr fontId="2" type="noConversion"/>
  </si>
  <si>
    <t>한화커넥트㈜ 함루(서울 용산구)</t>
    <phoneticPr fontId="2" type="noConversion"/>
  </si>
  <si>
    <t>0507-1484-1027</t>
    <phoneticPr fontId="2" type="noConversion"/>
  </si>
  <si>
    <t xml:space="preserve">보전연구본부 2월 월간회의 </t>
    <phoneticPr fontId="2" type="noConversion"/>
  </si>
  <si>
    <t>㈜롯데호텔 Delicahans(서울 중구)</t>
    <phoneticPr fontId="2" type="noConversion"/>
  </si>
  <si>
    <t>유관기관(한국상하수도협회) 경조사에 따른 화환 구매</t>
    <phoneticPr fontId="2" type="noConversion"/>
  </si>
  <si>
    <t>유관기관(국회) 경조사에 따른 화환 구매</t>
    <phoneticPr fontId="2" type="noConversion"/>
  </si>
  <si>
    <t>유관기관(서천경찰서) 경조사에 따른 화환 구매</t>
    <phoneticPr fontId="2" type="noConversion"/>
  </si>
  <si>
    <t>유관기관(환경부) 경조사에 따른 화환 구매</t>
    <phoneticPr fontId="2" type="noConversion"/>
  </si>
  <si>
    <t>경영평가 업무공유 및 직원격려</t>
    <phoneticPr fontId="2" type="noConversion"/>
  </si>
  <si>
    <t>수라원(충남 서천군)</t>
    <phoneticPr fontId="2" type="noConversion"/>
  </si>
  <si>
    <t>041-956-6250</t>
    <phoneticPr fontId="2" type="noConversion"/>
  </si>
  <si>
    <t>국립생태원 내방 및 현안 논의</t>
    <phoneticPr fontId="2" type="noConversion"/>
  </si>
  <si>
    <t>유관기관(창녕군) 경조사예 따른 화환 구매</t>
    <phoneticPr fontId="2" type="noConversion"/>
  </si>
  <si>
    <t>유관기관(낙동강환경유역청) 경조사에 따른 화환 구매</t>
    <phoneticPr fontId="2" type="noConversion"/>
  </si>
  <si>
    <t>2025년 특정지역 정밀조사 착수보고회</t>
    <phoneticPr fontId="2" type="noConversion"/>
  </si>
  <si>
    <t>미돈(세종 아름동)</t>
    <phoneticPr fontId="2" type="noConversion"/>
  </si>
  <si>
    <t>044-715-5292</t>
    <phoneticPr fontId="2" type="noConversion"/>
  </si>
  <si>
    <t>2025년 제1회 출판심의위원회 정기회의</t>
    <phoneticPr fontId="2" type="noConversion"/>
  </si>
  <si>
    <t>기와(서울 용산구)</t>
    <phoneticPr fontId="2" type="noConversion"/>
  </si>
  <si>
    <t>02-710-7777</t>
    <phoneticPr fontId="2" type="noConversion"/>
  </si>
  <si>
    <t>IUCN과 협력을 위한 국제 세미나 개최</t>
    <phoneticPr fontId="2" type="noConversion"/>
  </si>
  <si>
    <t>장국명가(전북 군산시)</t>
    <phoneticPr fontId="2" type="noConversion"/>
  </si>
  <si>
    <t>041-453-7991</t>
    <phoneticPr fontId="2" type="noConversion"/>
  </si>
  <si>
    <t>금강마리나(주(충남 서천군)</t>
    <phoneticPr fontId="2" type="noConversion"/>
  </si>
  <si>
    <t>063-443-3680</t>
    <phoneticPr fontId="2" type="noConversion"/>
  </si>
  <si>
    <t xml:space="preserve">보전연구본부 3월 월간회의 </t>
    <phoneticPr fontId="2" type="noConversion"/>
  </si>
  <si>
    <t>2025년 기후변화 분야 1차 협의회 개최</t>
    <phoneticPr fontId="2" type="noConversion"/>
  </si>
  <si>
    <t>㈜양지이엠알/기와(서울 용산구)</t>
    <phoneticPr fontId="2" type="noConversion"/>
  </si>
  <si>
    <t>보전연구본부 3월 월간회의</t>
    <phoneticPr fontId="2" type="noConversion"/>
  </si>
  <si>
    <t>이소곰탕(전북 군산시)</t>
    <phoneticPr fontId="2" type="noConversion"/>
  </si>
  <si>
    <t>063-468-2342</t>
    <phoneticPr fontId="2" type="noConversion"/>
  </si>
  <si>
    <t>카드6회</t>
    <phoneticPr fontId="2" type="noConversion"/>
  </si>
  <si>
    <t>기획조정실 현안사항 논의</t>
    <phoneticPr fontId="2" type="noConversion"/>
  </si>
  <si>
    <t>강스퀴진(충남 서천군)</t>
    <phoneticPr fontId="2" type="noConversion"/>
  </si>
  <si>
    <t>041-956-4373</t>
    <phoneticPr fontId="2" type="noConversion"/>
  </si>
  <si>
    <t>경영지원실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</si>
  <si>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</si>
  <si>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</si>
  <si>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안전관리실 현안사항 논의</t>
    <phoneticPr fontId="2" type="noConversion"/>
  </si>
  <si>
    <t>락원회관(전북 군산시)</t>
    <phoneticPr fontId="2" type="noConversion"/>
  </si>
  <si>
    <t>063-446-9255</t>
    <phoneticPr fontId="2" type="noConversion"/>
  </si>
  <si>
    <t>경영관리본부 선임급 이하 간담회</t>
    <phoneticPr fontId="2" type="noConversion"/>
  </si>
  <si>
    <t>010-4580-5659</t>
    <phoneticPr fontId="2" type="noConversion"/>
  </si>
  <si>
    <t>041-956-3885</t>
    <phoneticPr fontId="2" type="noConversion"/>
  </si>
  <si>
    <t>`25년 본부 간 교육사업 협력 협의</t>
    <phoneticPr fontId="2" type="noConversion"/>
  </si>
  <si>
    <t>노동조합과의 상생협력 사항논의</t>
    <phoneticPr fontId="2" type="noConversion"/>
  </si>
  <si>
    <t>달빛사냥터(경상북도 영양군)</t>
    <phoneticPr fontId="2" type="noConversion"/>
  </si>
  <si>
    <t>054-683-8732</t>
    <phoneticPr fontId="2" type="noConversion"/>
  </si>
  <si>
    <t>더진국(경상북도 영양군)</t>
    <phoneticPr fontId="2" type="noConversion"/>
  </si>
  <si>
    <t>054-683-9696</t>
    <phoneticPr fontId="2" type="noConversion"/>
  </si>
  <si>
    <t>산불대비 비상상황실 직원격려</t>
    <phoneticPr fontId="2" type="noConversion"/>
  </si>
  <si>
    <t>볶끼요 춘천닭갈비(경상북도 영양군)</t>
    <phoneticPr fontId="2" type="noConversion"/>
  </si>
  <si>
    <t>054-682-2727</t>
    <phoneticPr fontId="2" type="noConversion"/>
  </si>
  <si>
    <t>카페이름미정(충남 서천군)</t>
    <phoneticPr fontId="2" type="noConversion"/>
  </si>
  <si>
    <t>청개구리식당(충남 서천군)</t>
    <phoneticPr fontId="2" type="noConversion"/>
  </si>
  <si>
    <t>유관기관(충남일보) 경조사예 따른 화환 구매</t>
    <phoneticPr fontId="2" type="noConversion"/>
  </si>
  <si>
    <t>산불대비 비상근무에 따른 업무협의</t>
    <phoneticPr fontId="2" type="noConversion"/>
  </si>
  <si>
    <t>달식당(경상북도 영양군)</t>
    <phoneticPr fontId="2" type="noConversion"/>
  </si>
  <si>
    <t>054-683-1664</t>
    <phoneticPr fontId="2" type="noConversion"/>
  </si>
  <si>
    <t>나드리김밥천국(경상북도 영양군)</t>
    <phoneticPr fontId="2" type="noConversion"/>
  </si>
  <si>
    <t>054-682-0888</t>
    <phoneticPr fontId="2" type="noConversion"/>
  </si>
  <si>
    <t>복원센터-영양소방서 산불 대책논의 및 비상근무에 따른 업무협의</t>
    <phoneticPr fontId="2" type="noConversion"/>
  </si>
  <si>
    <t>영양소방서 지원 및 비상근무에 따른 업무협의</t>
    <phoneticPr fontId="2" type="noConversion"/>
  </si>
  <si>
    <t>2피자1치킨상회(경상북도 영양군)</t>
    <phoneticPr fontId="2" type="noConversion"/>
  </si>
  <si>
    <t>054-682-2122</t>
    <phoneticPr fontId="2" type="noConversion"/>
  </si>
  <si>
    <t>경영평가 모의실사 및 수검 직원 격려</t>
    <phoneticPr fontId="2" type="noConversion"/>
  </si>
  <si>
    <t>업무 논의 및 직원 격려</t>
    <phoneticPr fontId="2" type="noConversion"/>
  </si>
  <si>
    <t>현안사항 및 업무 논의</t>
    <phoneticPr fontId="2" type="noConversion"/>
  </si>
  <si>
    <t>홍보 업무 협의</t>
    <phoneticPr fontId="2" type="noConversion"/>
  </si>
  <si>
    <t>유관기관 업무협의</t>
    <phoneticPr fontId="2" type="noConversion"/>
  </si>
  <si>
    <t>유관기관(기획재정부) 경조사에 따른 화환 구매</t>
    <phoneticPr fontId="2" type="noConversion"/>
  </si>
  <si>
    <t>곽수산( 서울 영등포구)</t>
    <phoneticPr fontId="2" type="noConversion"/>
  </si>
  <si>
    <t>02-784-0207</t>
    <phoneticPr fontId="2" type="noConversion"/>
  </si>
  <si>
    <t>수하동마곡점(서울 강서구)</t>
    <phoneticPr fontId="2" type="noConversion"/>
  </si>
  <si>
    <t>02-374-1113</t>
    <phoneticPr fontId="2" type="noConversion"/>
  </si>
  <si>
    <t>맥도날드(전북 군산시)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</si>
  <si>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</si>
  <si>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</si>
  <si>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</si>
  <si>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</si>
  <si>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</si>
  <si>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AI 동물 찻길 사고 예방시스템 준공식</t>
    <phoneticPr fontId="2" type="noConversion"/>
  </si>
  <si>
    <t>광이원보배밥(경기 양평군)</t>
    <phoneticPr fontId="2" type="noConversion"/>
  </si>
  <si>
    <t>010-8434-2757</t>
    <phoneticPr fontId="2" type="noConversion"/>
  </si>
  <si>
    <t xml:space="preserve">외부기관 </t>
    <phoneticPr fontId="2" type="noConversion"/>
  </si>
  <si>
    <t>달:하다(경기 양평군)</t>
    <phoneticPr fontId="2" type="noConversion"/>
  </si>
  <si>
    <t>010-5233-5978</t>
    <phoneticPr fontId="2" type="noConversion"/>
  </si>
  <si>
    <t>환경부 업무협의</t>
    <phoneticPr fontId="2" type="noConversion"/>
  </si>
  <si>
    <t>왈로우커피(충남 서천군)</t>
    <phoneticPr fontId="2" type="noConversion"/>
  </si>
  <si>
    <t>0507-1356-0341</t>
    <phoneticPr fontId="2" type="noConversion"/>
  </si>
  <si>
    <t>카드3회</t>
    <phoneticPr fontId="2" type="noConversion"/>
  </si>
  <si>
    <t>서천군 야생동물 보호시설 상생협의체</t>
    <phoneticPr fontId="2" type="noConversion"/>
  </si>
  <si>
    <t>파리바게트(충남 서천군)</t>
    <phoneticPr fontId="2" type="noConversion"/>
  </si>
  <si>
    <t>041-953-8606</t>
    <phoneticPr fontId="2" type="noConversion"/>
  </si>
  <si>
    <t>익산시청 업무협의</t>
    <phoneticPr fontId="2" type="noConversion"/>
  </si>
  <si>
    <t>금강마리나(충남 서천군)</t>
    <phoneticPr fontId="2" type="noConversion"/>
  </si>
  <si>
    <t>041-453-7994</t>
    <phoneticPr fontId="2" type="noConversion"/>
  </si>
  <si>
    <t>카츠쿠라(세종 어진동)</t>
    <phoneticPr fontId="2" type="noConversion"/>
  </si>
  <si>
    <t>044-868-8664</t>
    <phoneticPr fontId="2" type="noConversion"/>
  </si>
  <si>
    <t>서울어린이대공원 전시 현안업무 논의</t>
    <phoneticPr fontId="2" type="noConversion"/>
  </si>
  <si>
    <t>나능이능이백숙(서울 광진구)</t>
    <phoneticPr fontId="2" type="noConversion"/>
  </si>
  <si>
    <t>02-6958-5255</t>
    <phoneticPr fontId="2" type="noConversion"/>
  </si>
  <si>
    <t>카드4회</t>
    <phoneticPr fontId="2" type="noConversion"/>
  </si>
  <si>
    <t>일송(충남 서천시)</t>
    <phoneticPr fontId="2" type="noConversion"/>
  </si>
  <si>
    <t>현안사항 및 협력 방안 논의</t>
    <phoneticPr fontId="2" type="noConversion"/>
  </si>
  <si>
    <t>영양군청 비상상황실 격려</t>
    <phoneticPr fontId="2" type="noConversion"/>
  </si>
  <si>
    <t>새천년마트(경상북도 영양군)</t>
    <phoneticPr fontId="2" type="noConversion"/>
  </si>
  <si>
    <t>054-683-2009</t>
    <phoneticPr fontId="2" type="noConversion"/>
  </si>
  <si>
    <t>영양군 화재복구 자원봉사</t>
    <phoneticPr fontId="2" type="noConversion"/>
  </si>
  <si>
    <t>북경(경상북도 영양군)</t>
    <phoneticPr fontId="2" type="noConversion"/>
  </si>
  <si>
    <t>054-682-3344</t>
    <phoneticPr fontId="2" type="noConversion"/>
  </si>
  <si>
    <t xml:space="preserve">신성장사업팀(TF) 현안사항 논의 </t>
    <phoneticPr fontId="2" type="noConversion"/>
  </si>
  <si>
    <t>나능이능이백숙 (서울 광진구)</t>
    <phoneticPr fontId="2" type="noConversion"/>
  </si>
  <si>
    <t>블레이크 커피(서울 광진구)</t>
    <phoneticPr fontId="2" type="noConversion"/>
  </si>
  <si>
    <t>010-8677-6752</t>
    <phoneticPr fontId="2" type="noConversion"/>
  </si>
  <si>
    <t xml:space="preserve">기획조정실 현안사항 논의 </t>
    <phoneticPr fontId="2" type="noConversion"/>
  </si>
  <si>
    <t>더카페블룸(충남 서천군)</t>
    <phoneticPr fontId="2" type="noConversion"/>
  </si>
  <si>
    <t>041-957-5255</t>
    <phoneticPr fontId="2" type="noConversion"/>
  </si>
  <si>
    <t>ESG성과부 현안사항</t>
    <phoneticPr fontId="2" type="noConversion"/>
  </si>
  <si>
    <t>비상임감사 업무협의</t>
    <phoneticPr fontId="2" type="noConversion"/>
  </si>
  <si>
    <t>㈜도레도레(서울 용산구)</t>
    <phoneticPr fontId="2" type="noConversion"/>
  </si>
  <si>
    <t>02-2012-0425</t>
    <phoneticPr fontId="2" type="noConversion"/>
  </si>
  <si>
    <t>한국환경연구원 업무협의</t>
    <phoneticPr fontId="2" type="noConversion"/>
  </si>
  <si>
    <t xml:space="preserve">보전연구본부 4월 월간회의 </t>
    <phoneticPr fontId="2" type="noConversion"/>
  </si>
  <si>
    <t xml:space="preserve">보전연구본부 4월 주간회의 </t>
    <phoneticPr fontId="2" type="noConversion"/>
  </si>
  <si>
    <t>유관기관(국립낙동강생물자원관) 경조사에 따른 화환 구매</t>
    <phoneticPr fontId="2" type="noConversion"/>
  </si>
  <si>
    <t xml:space="preserve">경영지원실 현안사항 논의 </t>
    <phoneticPr fontId="2" type="noConversion"/>
  </si>
  <si>
    <t>다정한약국(전북 전주시)</t>
    <phoneticPr fontId="2" type="noConversion"/>
  </si>
  <si>
    <t>휴일자근무 직원 격려</t>
    <phoneticPr fontId="2" type="noConversion"/>
  </si>
  <si>
    <t>산불 피해지역 시찰 및 직원 격려</t>
    <phoneticPr fontId="2" type="noConversion"/>
  </si>
  <si>
    <t>한울가든(경북 영양군)</t>
    <phoneticPr fontId="2" type="noConversion"/>
  </si>
  <si>
    <t>054-682-7300</t>
    <phoneticPr fontId="2" type="noConversion"/>
  </si>
  <si>
    <t>전문가 초청 자문회의 및 논의</t>
    <phoneticPr fontId="2" type="noConversion"/>
  </si>
  <si>
    <t>노사협력 및 상생 방안 논의</t>
    <phoneticPr fontId="2" type="noConversion"/>
  </si>
  <si>
    <t>데이앤데이 서천점(충남 서천군)</t>
    <phoneticPr fontId="2" type="noConversion"/>
  </si>
  <si>
    <t>010-9234-8038</t>
    <phoneticPr fontId="2" type="noConversion"/>
  </si>
  <si>
    <t>란이(세종 도담동)</t>
    <phoneticPr fontId="2" type="noConversion"/>
  </si>
  <si>
    <t>044-862-8809</t>
    <phoneticPr fontId="2" type="noConversion"/>
  </si>
  <si>
    <t>유관기관(우먼타임즈) 경조사에 따른 화환 구매</t>
    <phoneticPr fontId="2" type="noConversion"/>
  </si>
  <si>
    <t>5월 성수기 연휴 근무직원 격려</t>
    <phoneticPr fontId="2" type="noConversion"/>
  </si>
  <si>
    <t>포트캔커피(전북 군산시)</t>
    <phoneticPr fontId="2" type="noConversion"/>
  </si>
  <si>
    <t>070-8287-1457</t>
    <phoneticPr fontId="2" type="noConversion"/>
  </si>
  <si>
    <t>기관 홍보 관련 업무협의</t>
    <phoneticPr fontId="2" type="noConversion"/>
  </si>
  <si>
    <t>향연(서울 종로구)</t>
    <phoneticPr fontId="2" type="noConversion"/>
  </si>
  <si>
    <t>02-739-8779</t>
    <phoneticPr fontId="2" type="noConversion"/>
  </si>
  <si>
    <t>미스코다리 미스터황태(서울 광진구)</t>
    <phoneticPr fontId="2" type="noConversion"/>
  </si>
  <si>
    <t>02-447-5850</t>
    <phoneticPr fontId="2" type="noConversion"/>
  </si>
  <si>
    <t>함흥면옥(서울 광진구)</t>
    <phoneticPr fontId="2" type="noConversion"/>
  </si>
  <si>
    <t>02-447-8806</t>
    <phoneticPr fontId="2" type="noConversion"/>
  </si>
  <si>
    <t>010-8356-0440</t>
    <phoneticPr fontId="2" type="noConversion"/>
  </si>
  <si>
    <t>에코플랫폼 서울 개소식 준비 직원 격려</t>
    <phoneticPr fontId="2" type="noConversion"/>
  </si>
  <si>
    <t>환경산업 일자리 박람회 참석 및 채용설명회 진행 직원 격려</t>
    <phoneticPr fontId="2" type="noConversion"/>
  </si>
  <si>
    <t>02-6300-1188</t>
    <phoneticPr fontId="2" type="noConversion"/>
  </si>
  <si>
    <t>02-6300-8808</t>
    <phoneticPr fontId="2" type="noConversion"/>
  </si>
  <si>
    <t>보전연구본부 5월 월간회의</t>
    <phoneticPr fontId="2" type="noConversion"/>
  </si>
  <si>
    <t>보전연구본부 6월 월간회의</t>
  </si>
  <si>
    <t>생물다양성의 날 및 습지의 날  행사 부스 운영 직원 격력</t>
    <phoneticPr fontId="2" type="noConversion"/>
  </si>
  <si>
    <t>산애들밥상(세종시)</t>
    <phoneticPr fontId="2" type="noConversion"/>
  </si>
  <si>
    <t>044-866-8184</t>
    <phoneticPr fontId="2" type="noConversion"/>
  </si>
  <si>
    <t>생태기후연구본부장</t>
    <phoneticPr fontId="2" type="noConversion"/>
  </si>
  <si>
    <t>생태기후연구본부장 업무추진비 사용내역(2025)</t>
    <phoneticPr fontId="2" type="noConversion"/>
  </si>
  <si>
    <t>산불피해 현장 점검 관련 업무협의</t>
    <phoneticPr fontId="2" type="noConversion"/>
  </si>
  <si>
    <t>명궁약수가든(경상북도 청송군)</t>
    <phoneticPr fontId="2" type="noConversion"/>
  </si>
  <si>
    <t>054-874-0033</t>
    <phoneticPr fontId="2" type="noConversion"/>
  </si>
  <si>
    <t>5월 성수기연휴 근무직원 격려물품 구매</t>
  </si>
  <si>
    <t>전통장류와발효음식영농조합법인(충남 서천군)</t>
    <phoneticPr fontId="2" type="noConversion"/>
  </si>
  <si>
    <t>010-4689-0700</t>
  </si>
  <si>
    <t>노사협력 및 상생방안 논의</t>
  </si>
  <si>
    <t>마중(충남 서천군)</t>
    <phoneticPr fontId="2" type="noConversion"/>
  </si>
  <si>
    <t>041-953-1235</t>
  </si>
  <si>
    <t>인천공항 세관 관련 업무협의</t>
  </si>
  <si>
    <t>동해강릉초당짬뽕순두부 운서점(인천 중구)</t>
    <phoneticPr fontId="2" type="noConversion"/>
  </si>
  <si>
    <t>010-9137-4216</t>
  </si>
  <si>
    <t>5월 성수기 연휴 근무직원 격려 물품구매</t>
  </si>
  <si>
    <t>전통장류발효음식영농조합(충남 서천군)</t>
    <phoneticPr fontId="2" type="noConversion"/>
  </si>
  <si>
    <t>제2차 서천군 야생동물 보호시설 상생협의체</t>
  </si>
  <si>
    <t>한오백년추어탕(충남 서천군)</t>
    <phoneticPr fontId="2" type="noConversion"/>
  </si>
  <si>
    <t>041-956-1222</t>
  </si>
  <si>
    <t>뚜레주르(충남 서천군)</t>
    <phoneticPr fontId="2" type="noConversion"/>
  </si>
  <si>
    <t>041-953-7715</t>
  </si>
  <si>
    <t>환경부 업무협의</t>
  </si>
  <si>
    <t>사이공스퀘어 세종점(세종 도담동)</t>
    <phoneticPr fontId="2" type="noConversion"/>
  </si>
  <si>
    <t>044-864-0420</t>
  </si>
  <si>
    <t>경영지원실 업무 논의 및 직원 격려</t>
    <phoneticPr fontId="2" type="noConversion"/>
  </si>
  <si>
    <t>02-2232-8930</t>
    <phoneticPr fontId="2" type="noConversion"/>
  </si>
  <si>
    <t>커피인더블랙(서울 광진구)</t>
    <phoneticPr fontId="2" type="noConversion"/>
  </si>
  <si>
    <t>㈜착한건강식탁(서울 서초구)</t>
    <phoneticPr fontId="2" type="noConversion"/>
  </si>
  <si>
    <t>로쏘커피(서울 서초구)</t>
    <phoneticPr fontId="2" type="noConversion"/>
  </si>
  <si>
    <t>마복림할머니집(서울 중구)</t>
    <phoneticPr fontId="2" type="noConversion"/>
  </si>
  <si>
    <t>국제심포지엄 참석 및 현안 논의</t>
    <phoneticPr fontId="2" type="noConversion"/>
  </si>
  <si>
    <t>국수바다본점(제주 서귀포시)</t>
    <phoneticPr fontId="2" type="noConversion"/>
  </si>
  <si>
    <t>064-739-9255</t>
    <phoneticPr fontId="2" type="noConversion"/>
  </si>
  <si>
    <t>업무협력방안 및 논의</t>
    <phoneticPr fontId="2" type="noConversion"/>
  </si>
  <si>
    <t>자생식물생태부 직원 격려</t>
    <phoneticPr fontId="2" type="noConversion"/>
  </si>
  <si>
    <t>노사공동 사회공헌활동 및 업무협의</t>
    <phoneticPr fontId="2" type="noConversion"/>
  </si>
  <si>
    <t>간담회 및 직원격려</t>
    <phoneticPr fontId="2" type="noConversion"/>
  </si>
  <si>
    <t>업무협력방안 논의 및 업무협의</t>
    <phoneticPr fontId="2" type="noConversion"/>
  </si>
  <si>
    <t>지능정보전략팀 직원 격려</t>
    <phoneticPr fontId="2" type="noConversion"/>
  </si>
  <si>
    <t>유관기관(충청투데이) 경조사에 따른 화환 구매</t>
    <phoneticPr fontId="2" type="noConversion"/>
  </si>
  <si>
    <t>유관기관(환노위) 경조사에 따른 화환 구매</t>
    <phoneticPr fontId="2" type="noConversion"/>
  </si>
  <si>
    <t>유관기관(서림회) 경조사에 따른 화환 구매</t>
    <phoneticPr fontId="2" type="noConversion"/>
  </si>
  <si>
    <t>유씨네본가누룽지삼계탕(충남 서천군)</t>
    <phoneticPr fontId="2" type="noConversion"/>
  </si>
  <si>
    <t>0507-1330-5600</t>
    <phoneticPr fontId="2" type="noConversion"/>
  </si>
  <si>
    <t>2025 서울국제도서전 부스 운영 직원 격려</t>
  </si>
  <si>
    <t>수묵(서울 강남구)</t>
    <phoneticPr fontId="2" type="noConversion"/>
  </si>
  <si>
    <t>02-555-3646</t>
  </si>
  <si>
    <t>서천사랑시민모임 간담회</t>
  </si>
  <si>
    <t>서천사곡 파리바게뜨(충남 서천군)</t>
    <phoneticPr fontId="2" type="noConversion"/>
  </si>
  <si>
    <t>041-952-8200</t>
  </si>
  <si>
    <t>충남서천 파리바게뜨(충남 서천군)</t>
    <phoneticPr fontId="2" type="noConversion"/>
  </si>
  <si>
    <t>041-953-8606</t>
  </si>
  <si>
    <t>전주지방환경청 업무협의</t>
  </si>
  <si>
    <t>여믐(전북 완주군)</t>
    <phoneticPr fontId="2" type="noConversion"/>
  </si>
  <si>
    <t>0507-1354-3382</t>
  </si>
  <si>
    <t>멜로우어텀(전북 완주군)</t>
    <phoneticPr fontId="2" type="noConversion"/>
  </si>
  <si>
    <t>0507-1481-3135</t>
  </si>
  <si>
    <t>경영안전본부장 업무추진비 사용내역(2025)</t>
    <phoneticPr fontId="2" type="noConversion"/>
  </si>
  <si>
    <t>경영안전본부장</t>
    <phoneticPr fontId="2" type="noConversion"/>
  </si>
  <si>
    <t>미래전략단 업무협의</t>
    <phoneticPr fontId="2" type="noConversion"/>
  </si>
  <si>
    <t>장항해장국(충남 서천군)</t>
    <phoneticPr fontId="2" type="noConversion"/>
  </si>
  <si>
    <t>041-956-1844</t>
    <phoneticPr fontId="2" type="noConversion"/>
  </si>
  <si>
    <t>그래비티 장항점(충남 서천군)</t>
    <phoneticPr fontId="2" type="noConversion"/>
  </si>
  <si>
    <t>041-453-8585</t>
    <phoneticPr fontId="2" type="noConversion"/>
  </si>
  <si>
    <t>기획조정실 업무논의 및 직원 격려</t>
    <phoneticPr fontId="2" type="noConversion"/>
  </si>
  <si>
    <t>대정소바(전북 군산시)</t>
    <phoneticPr fontId="2" type="noConversion"/>
  </si>
  <si>
    <t>063-445-4808</t>
    <phoneticPr fontId="2" type="noConversion"/>
  </si>
  <si>
    <t>SH공사 업무협의</t>
    <phoneticPr fontId="2" type="noConversion"/>
  </si>
  <si>
    <t>신민회(전북 군산시)</t>
    <phoneticPr fontId="2" type="noConversion"/>
  </si>
  <si>
    <t>063-910-8202</t>
    <phoneticPr fontId="2" type="noConversion"/>
  </si>
  <si>
    <t>습지센터 업무 논의 및 직원 격려</t>
    <phoneticPr fontId="2" type="noConversion"/>
  </si>
  <si>
    <t>0507-1301-8453</t>
    <phoneticPr fontId="2" type="noConversion"/>
  </si>
  <si>
    <t>한려해상국립공원 업무협의</t>
    <phoneticPr fontId="2" type="noConversion"/>
  </si>
  <si>
    <t>이덕밥상(경상남도 사천시)</t>
    <phoneticPr fontId="2" type="noConversion"/>
  </si>
  <si>
    <t>055-833-0888</t>
    <phoneticPr fontId="2" type="noConversion"/>
  </si>
  <si>
    <t>`25년 조직문화 혁신 논의</t>
    <phoneticPr fontId="2" type="noConversion"/>
  </si>
  <si>
    <t>일당(대전광역시 유성구)</t>
    <phoneticPr fontId="2" type="noConversion"/>
  </si>
  <si>
    <t>042-822-9883</t>
    <phoneticPr fontId="2" type="noConversion"/>
  </si>
  <si>
    <t>해원숯불갈비(대구 달성군)</t>
    <phoneticPr fontId="2" type="noConversion"/>
  </si>
  <si>
    <t>유관기관(서천문화원) 경조사에 따른 화환 구매</t>
    <phoneticPr fontId="2" type="noConversion"/>
  </si>
  <si>
    <t>유관기관(환경보건뉴스) 경조사에 따른 화환 구매</t>
    <phoneticPr fontId="2" type="noConversion"/>
  </si>
  <si>
    <t>국립생태원 내방 및 업무 논의</t>
    <phoneticPr fontId="2" type="noConversion"/>
  </si>
  <si>
    <t>현안 업무 논의</t>
    <phoneticPr fontId="2" type="noConversion"/>
  </si>
  <si>
    <t>워크숍 및 업무 논의</t>
    <phoneticPr fontId="2" type="noConversion"/>
  </si>
  <si>
    <t>군산누가병원점(전북 군산시)</t>
    <phoneticPr fontId="2" type="noConversion"/>
  </si>
  <si>
    <t>063-732-5405</t>
    <phoneticPr fontId="2" type="noConversion"/>
  </si>
  <si>
    <t>063-951-5599</t>
    <phoneticPr fontId="2" type="noConversion"/>
  </si>
  <si>
    <t>통일 걷기 출정식 참석 및 업무 논의</t>
    <phoneticPr fontId="2" type="noConversion"/>
  </si>
  <si>
    <t>율곡식당(경기 파주시)</t>
    <phoneticPr fontId="2" type="noConversion"/>
  </si>
  <si>
    <t>031-954-1030</t>
    <phoneticPr fontId="2" type="noConversion"/>
  </si>
  <si>
    <t>국회 업무협의</t>
    <phoneticPr fontId="2" type="noConversion"/>
  </si>
  <si>
    <t>에이치디씨아이파크몰 주식회사
(서울 용산구)</t>
    <phoneticPr fontId="2" type="noConversion"/>
  </si>
  <si>
    <t>02-2012-0101</t>
    <phoneticPr fontId="2" type="noConversion"/>
  </si>
  <si>
    <t>지능생태정보실 업무협의</t>
    <phoneticPr fontId="2" type="noConversion"/>
  </si>
  <si>
    <t>베이커리밤마을(충남 공주시)</t>
    <phoneticPr fontId="2" type="noConversion"/>
  </si>
  <si>
    <t>041-853-3489</t>
    <phoneticPr fontId="2" type="noConversion"/>
  </si>
  <si>
    <t>우수 전시교육기관 벤치마킹</t>
    <phoneticPr fontId="2" type="noConversion"/>
  </si>
  <si>
    <t>두레에프엔씨㈜ 경천사탑 두레(서울 용산구)</t>
    <phoneticPr fontId="2" type="noConversion"/>
  </si>
  <si>
    <t>010-8948-8177</t>
    <phoneticPr fontId="2" type="noConversion"/>
  </si>
  <si>
    <t>보직자 리더십 교육 참여자 격려</t>
    <phoneticPr fontId="2" type="noConversion"/>
  </si>
  <si>
    <t>㈜케이티에스테이트(서울 강남구)</t>
    <phoneticPr fontId="2" type="noConversion"/>
  </si>
  <si>
    <t>042-530-5454</t>
    <phoneticPr fontId="2" type="noConversion"/>
  </si>
  <si>
    <t>생태기후연구본부 7월 월간회의</t>
    <phoneticPr fontId="2" type="noConversion"/>
  </si>
  <si>
    <t>생태기후연구본부 7월 주간회의</t>
    <phoneticPr fontId="2" type="noConversion"/>
  </si>
  <si>
    <t>조사평가연구본부 7월 본부 회의</t>
    <phoneticPr fontId="2" type="noConversion"/>
  </si>
  <si>
    <t>손모아회관(충남 서천군)</t>
    <phoneticPr fontId="2" type="noConversion"/>
  </si>
  <si>
    <t>041-956-6441</t>
    <phoneticPr fontId="2" type="noConversion"/>
  </si>
  <si>
    <t>곰 보금자리 프로젝트 업무협의</t>
  </si>
  <si>
    <t>우성닭갈비(강원도 춘천시)</t>
    <phoneticPr fontId="2" type="noConversion"/>
  </si>
  <si>
    <t>033-242-8484</t>
  </si>
  <si>
    <t>041-951-7272</t>
  </si>
  <si>
    <t>누적 관람객 800만 달성 기념행사 직원 격려</t>
  </si>
  <si>
    <t>041-956-6250</t>
  </si>
  <si>
    <t>내역없음</t>
    <phoneticPr fontId="2" type="noConversion"/>
  </si>
  <si>
    <t>카드0회</t>
    <phoneticPr fontId="2" type="noConversion"/>
  </si>
  <si>
    <t>유관기관(한국생태학회) 경조사에 따른 화환 구매</t>
    <phoneticPr fontId="2" type="noConversion"/>
  </si>
  <si>
    <t>8월</t>
    <phoneticPr fontId="2" type="noConversion"/>
  </si>
  <si>
    <t>독도 포럼 발표자 직원 격려</t>
    <phoneticPr fontId="2" type="noConversion"/>
  </si>
  <si>
    <t>연구 방안 및 논의</t>
    <phoneticPr fontId="2" type="noConversion"/>
  </si>
  <si>
    <t>생태기후연구본부 8월 주간회의</t>
    <phoneticPr fontId="2" type="noConversion"/>
  </si>
  <si>
    <t>서천도시락(충남 서천군)</t>
    <phoneticPr fontId="2" type="noConversion"/>
  </si>
  <si>
    <t>041-953-4004</t>
    <phoneticPr fontId="2" type="noConversion"/>
  </si>
  <si>
    <t>경영지원실 직원 격려</t>
    <phoneticPr fontId="2" type="noConversion"/>
  </si>
  <si>
    <t>한나낙지마당(충남 서천군)</t>
    <phoneticPr fontId="2" type="noConversion"/>
  </si>
  <si>
    <t>041-956-8656</t>
    <phoneticPr fontId="2" type="noConversion"/>
  </si>
  <si>
    <t>이디야 장항점(충남 서천군)</t>
    <phoneticPr fontId="2" type="noConversion"/>
  </si>
  <si>
    <t>041-956-2004</t>
    <phoneticPr fontId="2" type="noConversion"/>
  </si>
  <si>
    <t>기획조정실 직원 격려</t>
    <phoneticPr fontId="2" type="noConversion"/>
  </si>
  <si>
    <t>하구뚝해물칼국수(충남 서천군)</t>
    <phoneticPr fontId="2" type="noConversion"/>
  </si>
  <si>
    <t>041-956-3366</t>
    <phoneticPr fontId="2" type="noConversion"/>
  </si>
  <si>
    <t>신성장사업팀(TF) 전시연계교육 논의</t>
    <phoneticPr fontId="2" type="noConversion"/>
  </si>
  <si>
    <t>카페메종(서울 광진구)</t>
    <phoneticPr fontId="2" type="noConversion"/>
  </si>
  <si>
    <t>02-447-4143</t>
    <phoneticPr fontId="2" type="noConversion"/>
  </si>
  <si>
    <t>이디야 서천점(충남 서천군)</t>
    <phoneticPr fontId="2" type="noConversion"/>
  </si>
  <si>
    <t>041-952-0772</t>
    <phoneticPr fontId="2" type="noConversion"/>
  </si>
  <si>
    <t>국제협력팀 현안사항 논의</t>
    <phoneticPr fontId="2" type="noConversion"/>
  </si>
  <si>
    <t>나물밥집수수(서울 광진구)</t>
    <phoneticPr fontId="2" type="noConversion"/>
  </si>
  <si>
    <t>02-455-6717</t>
    <phoneticPr fontId="2" type="noConversion"/>
  </si>
  <si>
    <t>국립생태원 노동조합 현안사항 업무협의</t>
    <phoneticPr fontId="2" type="noConversion"/>
  </si>
  <si>
    <t>카드12회</t>
    <phoneticPr fontId="2" type="noConversion"/>
  </si>
  <si>
    <t>2025년 생태조사연구실 워크숍 격려방문</t>
  </si>
  <si>
    <t>2025년 생태평가연구실 워크숍 격려방문</t>
  </si>
  <si>
    <t>2025년 생태안전연구실 워크숍 격려방문</t>
  </si>
  <si>
    <t>042-671-3233</t>
  </si>
  <si>
    <t>063-580-8829</t>
  </si>
  <si>
    <t>070-4242-1926</t>
  </si>
  <si>
    <t>생태교육운영실 그린리더십 교과과정 참여대학생 소통 간담회</t>
  </si>
  <si>
    <t>국립생태원 교육발전 및 협력강화 워크숍</t>
  </si>
  <si>
    <t>전시교육본부 체험형 청년인턴 소통 간담회</t>
  </si>
  <si>
    <t>041-952-4161</t>
  </si>
  <si>
    <t>043-284-7722</t>
  </si>
  <si>
    <t>010-7526-2626</t>
  </si>
  <si>
    <t>041-956-8098</t>
  </si>
  <si>
    <t>041-956-8982</t>
  </si>
  <si>
    <t>041-956-1007</t>
  </si>
  <si>
    <t xml:space="preserve"> </t>
    <phoneticPr fontId="2" type="noConversion"/>
  </si>
  <si>
    <t>제2차 콜로퀴엄 개최 및 연구 논의</t>
    <phoneticPr fontId="2" type="noConversion"/>
  </si>
  <si>
    <t>유관기관(환경동우회) 경조사에 따른 화환 구매</t>
    <phoneticPr fontId="2" type="noConversion"/>
  </si>
  <si>
    <t xml:space="preserve">2025년 유관기관 추석선물 </t>
    <phoneticPr fontId="2" type="noConversion"/>
  </si>
  <si>
    <t>서천군수산협동조합(충남 서천군)</t>
    <phoneticPr fontId="2" type="noConversion"/>
  </si>
  <si>
    <t>계좌이체</t>
    <phoneticPr fontId="2" type="noConversion"/>
  </si>
  <si>
    <t>041-956-6882</t>
    <phoneticPr fontId="2" type="noConversion"/>
  </si>
  <si>
    <t>마곡커피2호점(충남 공주시)</t>
    <phoneticPr fontId="2" type="noConversion"/>
  </si>
  <si>
    <t>파스쿠찌 소노벨변산점(전북 부안군)</t>
    <phoneticPr fontId="2" type="noConversion"/>
  </si>
  <si>
    <t>커피in하녹1926(전북 정읍시)</t>
    <phoneticPr fontId="2" type="noConversion"/>
  </si>
  <si>
    <t>계룡 군문화축제 직원 격려</t>
  </si>
  <si>
    <t>스타벅스(전북 군산시)</t>
    <phoneticPr fontId="2" type="noConversion"/>
  </si>
  <si>
    <t>1522-3232</t>
  </si>
  <si>
    <t xml:space="preserve"> 조사평가연구본부 워크숍 격려방문</t>
  </si>
  <si>
    <t>소노벨 변산 더 테이블(전북 부안군)</t>
    <phoneticPr fontId="2" type="noConversion"/>
  </si>
  <si>
    <t>063-580-8833</t>
  </si>
  <si>
    <t>황가네짬봉(충남 서천군)</t>
    <phoneticPr fontId="2" type="noConversion"/>
  </si>
  <si>
    <t>산수유피는마을(충남 서천군)</t>
    <phoneticPr fontId="2" type="noConversion"/>
  </si>
  <si>
    <t>일상화(충북 보은군)</t>
    <phoneticPr fontId="2" type="noConversion"/>
  </si>
  <si>
    <t>아프리카커피(충남서천군)</t>
    <phoneticPr fontId="2" type="noConversion"/>
  </si>
  <si>
    <t>동서천농협파머스마켓(충남 서천군)</t>
    <phoneticPr fontId="2" type="noConversion"/>
  </si>
  <si>
    <t>황금코다리 장항점(충남 서천군)</t>
    <phoneticPr fontId="2" type="noConversion"/>
  </si>
  <si>
    <t>더담갈비탕(충남 서천군)</t>
    <phoneticPr fontId="2" type="noConversion"/>
  </si>
  <si>
    <t>041-956-8229</t>
  </si>
  <si>
    <t>더리터 장항읍점(충남 서천군)</t>
    <phoneticPr fontId="2" type="noConversion"/>
  </si>
  <si>
    <t>041-957-3355</t>
  </si>
  <si>
    <t>민관환경협의회 업무협의</t>
  </si>
  <si>
    <t>02-3400-7500</t>
  </si>
  <si>
    <t>식물관리연구실 장기현장실습생 소통 간담회</t>
  </si>
  <si>
    <t>041-956-8885</t>
  </si>
  <si>
    <t>국회 업무협의</t>
  </si>
  <si>
    <t>국회의원회관(서울 영등포구)</t>
    <phoneticPr fontId="2" type="noConversion"/>
  </si>
  <si>
    <t>02-6788-4967</t>
  </si>
  <si>
    <t>카드7회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</si>
  <si>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</si>
  <si>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</si>
  <si>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</t>
    <phoneticPr fontId="2" type="noConversion"/>
  </si>
  <si>
    <t>총무노무부 직원 격려</t>
    <phoneticPr fontId="2" type="noConversion"/>
  </si>
  <si>
    <t>생태기후연구본부 9월 월간회의</t>
    <phoneticPr fontId="2" type="noConversion"/>
  </si>
  <si>
    <t>생태기후연구본부 9월 주간회의</t>
    <phoneticPr fontId="2" type="noConversion"/>
  </si>
  <si>
    <t>CU 금강하구유원지점(충남 서천군)</t>
    <phoneticPr fontId="2" type="noConversion"/>
  </si>
  <si>
    <t>041-956-7555</t>
    <phoneticPr fontId="2" type="noConversion"/>
  </si>
  <si>
    <t>환경부 산하기관 수감 방안 협의</t>
    <phoneticPr fontId="2" type="noConversion"/>
  </si>
  <si>
    <t>전시 개막식 개최</t>
    <phoneticPr fontId="2" type="noConversion"/>
  </si>
  <si>
    <t>은주식당(서울 영등포구)</t>
    <phoneticPr fontId="2" type="noConversion"/>
  </si>
  <si>
    <t>02-785-5412</t>
    <phoneticPr fontId="2" type="noConversion"/>
  </si>
  <si>
    <t>유관기관(전임 본부장) 경조사에 따른 화환 구매</t>
    <phoneticPr fontId="2" type="noConversion"/>
  </si>
  <si>
    <t>10월</t>
    <phoneticPr fontId="2" type="noConversion"/>
  </si>
  <si>
    <t>성과관리부 직원 격려</t>
    <phoneticPr fontId="2" type="noConversion"/>
  </si>
  <si>
    <t>소풍(서울 광진구)</t>
    <phoneticPr fontId="2" type="noConversion"/>
  </si>
  <si>
    <t>02-455-9292</t>
    <phoneticPr fontId="2" type="noConversion"/>
  </si>
  <si>
    <t>홍보부 현안사항 논의</t>
    <phoneticPr fontId="2" type="noConversion"/>
  </si>
  <si>
    <t>.</t>
    <phoneticPr fontId="2" type="noConversion"/>
  </si>
  <si>
    <t>내역 없음</t>
    <phoneticPr fontId="2" type="noConversion"/>
  </si>
  <si>
    <t>세종뼈해장국뼈구이(세종 금남면)</t>
    <phoneticPr fontId="2" type="noConversion"/>
  </si>
  <si>
    <t>044-903-1433</t>
  </si>
  <si>
    <t>중구문화재단 업무협의</t>
  </si>
  <si>
    <t>서천군 야생동물 보호시설 상생협의체</t>
  </si>
  <si>
    <t>㈜삼우길마트(충남 서천군)</t>
    <phoneticPr fontId="2" type="noConversion"/>
  </si>
  <si>
    <t>041-952-1541</t>
  </si>
  <si>
    <t>송림바지락칼국수(충남 서천군)</t>
    <phoneticPr fontId="2" type="noConversion"/>
  </si>
  <si>
    <t>041-957-0556</t>
  </si>
  <si>
    <t>카드39회</t>
    <phoneticPr fontId="2" type="noConversion"/>
  </si>
  <si>
    <t>041-953-1235</t>
    <phoneticPr fontId="2" type="noConversion"/>
  </si>
  <si>
    <t>11월</t>
    <phoneticPr fontId="2" type="noConversion"/>
  </si>
  <si>
    <t>연구방안 논의 및 직원 격려</t>
    <phoneticPr fontId="2" type="noConversion"/>
  </si>
  <si>
    <t>국정감사 대응 직원 격려</t>
    <phoneticPr fontId="2" type="noConversion"/>
  </si>
  <si>
    <t>워크숍 개최 및 업무협의</t>
    <phoneticPr fontId="2" type="noConversion"/>
  </si>
  <si>
    <t>유관기관( 前차관 박천규) 경조사에 따른 화환 구매</t>
    <phoneticPr fontId="2" type="noConversion"/>
  </si>
  <si>
    <t>카드50회</t>
    <phoneticPr fontId="2" type="noConversion"/>
  </si>
  <si>
    <t>주왕산국립공원관리공단 업무협의</t>
    <phoneticPr fontId="2" type="noConversion"/>
  </si>
  <si>
    <t>핀버트카페(경북 청송군)</t>
    <phoneticPr fontId="2" type="noConversion"/>
  </si>
  <si>
    <t>054-873-9777</t>
    <phoneticPr fontId="2" type="noConversion"/>
  </si>
  <si>
    <t xml:space="preserve">2025년 제2차 경영효율화위원회 개최에 따른 업무추진비 </t>
    <phoneticPr fontId="2" type="noConversion"/>
  </si>
  <si>
    <t>서울식당(경북 청송군)</t>
    <phoneticPr fontId="2" type="noConversion"/>
  </si>
  <si>
    <t>054-873-2177</t>
    <phoneticPr fontId="2" type="noConversion"/>
  </si>
  <si>
    <t>2025년 제2차 경영효율화위원회 개최에 따른 업무추진비</t>
    <phoneticPr fontId="2" type="noConversion"/>
  </si>
  <si>
    <t>카드19회</t>
    <phoneticPr fontId="2" type="noConversion"/>
  </si>
  <si>
    <t>경영안전본부 현안사항 논의</t>
    <phoneticPr fontId="2" type="noConversion"/>
  </si>
  <si>
    <t>지능생태정보실 현안사항 논의</t>
    <phoneticPr fontId="2" type="noConversion"/>
  </si>
  <si>
    <t>카드73회</t>
    <phoneticPr fontId="2" type="noConversion"/>
  </si>
  <si>
    <t>생태기후연구본부 11월 월간회의</t>
    <phoneticPr fontId="2" type="noConversion"/>
  </si>
  <si>
    <t>생태기후연구본부 11월 주간회의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</si>
  <si>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</si>
  <si>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</si>
  <si>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카드35회</t>
    <phoneticPr fontId="2" type="noConversion"/>
  </si>
  <si>
    <t>조사평가연구본부 11월 본부 회의</t>
  </si>
  <si>
    <t>장항소문난칼국수(충남 서천군)</t>
    <phoneticPr fontId="2" type="noConversion"/>
  </si>
  <si>
    <t>041-957-0100</t>
  </si>
  <si>
    <t>미씨족발(충남 서천군)</t>
    <phoneticPr fontId="2" type="noConversion"/>
  </si>
  <si>
    <t>041-956-1350</t>
  </si>
  <si>
    <t>드론 활용 석산개발 사업장 현장점검</t>
  </si>
  <si>
    <t>삼포식당(전북 남원시)</t>
    <phoneticPr fontId="2" type="noConversion"/>
  </si>
  <si>
    <t>063-635-0271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</si>
</sst>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  <numFmt numFmtId="179" formatCode="&quot;카드 &quot;General&quot;회&quot;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41" fontId="0" fillId="0" borderId="0" xfId="0" applyNumberFormat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8" fillId="0" borderId="10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41" fontId="7" fillId="4" borderId="10" xfId="9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12" fillId="0" borderId="40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6" borderId="0" xfId="8" applyFont="1" applyFill="1" applyAlignment="1">
      <alignment horizontal="center" vertical="center" shrinkToFit="1"/>
    </xf>
    <xf numFmtId="0" fontId="7" fillId="0" borderId="10" xfId="8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7" fillId="0" borderId="10" xfId="0" applyFont="1" applyFill="1" applyBorder="1" applyAlignment="1">
      <alignment horizontal="center" vertical="center"/>
    </xf>
    <xf numFmtId="14" fontId="12" fillId="0" borderId="41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14" fontId="28" fillId="6" borderId="42" xfId="3" applyNumberFormat="1" applyFont="1" applyFill="1" applyBorder="1" applyAlignment="1">
      <alignment horizontal="center" vertical="center" shrinkToFit="1"/>
    </xf>
    <xf numFmtId="14" fontId="12" fillId="0" borderId="43" xfId="0" applyNumberFormat="1" applyFont="1" applyBorder="1" applyAlignment="1">
      <alignment horizontal="center" vertical="center" shrinkToFit="1"/>
    </xf>
    <xf numFmtId="0" fontId="29" fillId="2" borderId="10" xfId="0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40" xfId="0" applyNumberFormat="1" applyFont="1" applyFill="1" applyBorder="1" applyAlignment="1">
      <alignment horizontal="right" vertical="center"/>
    </xf>
    <xf numFmtId="14" fontId="7" fillId="2" borderId="10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14" fontId="12" fillId="0" borderId="43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14" fontId="8" fillId="2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7" fillId="4" borderId="41" xfId="0" applyNumberFormat="1" applyFont="1" applyFill="1" applyBorder="1" applyAlignment="1">
      <alignment horizontal="right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179" fontId="7" fillId="4" borderId="41" xfId="0" applyNumberFormat="1" applyFont="1" applyFill="1" applyBorder="1" applyAlignment="1">
      <alignment horizontal="center" vertical="center"/>
    </xf>
    <xf numFmtId="179" fontId="7" fillId="4" borderId="40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4" fontId="7" fillId="0" borderId="38" xfId="0" applyNumberFormat="1" applyFont="1" applyBorder="1" applyAlignment="1">
      <alignment horizontal="center" vertical="center"/>
    </xf>
    <xf numFmtId="14" fontId="7" fillId="0" borderId="4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86" t="s">
        <v>1</v>
      </c>
      <c r="C1" s="286"/>
      <c r="D1" s="286"/>
      <c r="E1" s="286"/>
      <c r="F1" s="286"/>
      <c r="G1" s="286"/>
      <c r="H1" s="286"/>
      <c r="I1" s="286"/>
    </row>
    <row r="2" spans="1:9" ht="16.5" customHeight="1" thickBot="1" x14ac:dyDescent="0.35">
      <c r="B2" s="287"/>
      <c r="C2" s="287"/>
      <c r="D2" s="287"/>
      <c r="E2" s="287"/>
      <c r="F2" s="287"/>
      <c r="G2" s="287"/>
      <c r="H2" s="287"/>
      <c r="I2" s="287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2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 x14ac:dyDescent="0.3">
      <c r="A6" s="282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 x14ac:dyDescent="0.3">
      <c r="A7" s="282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 x14ac:dyDescent="0.3">
      <c r="A8" s="282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 x14ac:dyDescent="0.3">
      <c r="A9" s="282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 x14ac:dyDescent="0.3">
      <c r="A10" s="282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 x14ac:dyDescent="0.3">
      <c r="A11" s="282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 x14ac:dyDescent="0.3">
      <c r="A12" s="282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 x14ac:dyDescent="0.3">
      <c r="A13" s="282"/>
      <c r="B13" s="289"/>
      <c r="C13" s="289"/>
      <c r="D13" s="289"/>
      <c r="E13" s="289"/>
      <c r="F13" s="289"/>
      <c r="G13" s="284">
        <f>COUNTA(G5:G12)</f>
        <v>8</v>
      </c>
      <c r="H13" s="285"/>
      <c r="I13" s="12">
        <f>SUM(I5:I12)</f>
        <v>571000</v>
      </c>
    </row>
    <row r="14" spans="1:9" s="8" customFormat="1" ht="16.5" customHeight="1" x14ac:dyDescent="0.3">
      <c r="A14" s="282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 x14ac:dyDescent="0.3">
      <c r="A15" s="283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 x14ac:dyDescent="0.3">
      <c r="A16" s="283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 x14ac:dyDescent="0.3">
      <c r="A17" s="283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 x14ac:dyDescent="0.3">
      <c r="A18" s="283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 x14ac:dyDescent="0.3">
      <c r="A19" s="283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 x14ac:dyDescent="0.3">
      <c r="A20" s="283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 x14ac:dyDescent="0.3">
      <c r="A21" s="282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 x14ac:dyDescent="0.3">
      <c r="A22" s="282"/>
      <c r="B22" s="292"/>
      <c r="C22" s="293"/>
      <c r="D22" s="293"/>
      <c r="E22" s="293"/>
      <c r="F22" s="294"/>
      <c r="G22" s="284">
        <f>COUNTA(G14:G21)</f>
        <v>8</v>
      </c>
      <c r="H22" s="285"/>
      <c r="I22" s="12">
        <f>SUM(I14:I21)</f>
        <v>1133370</v>
      </c>
    </row>
    <row r="23" spans="1:9" s="11" customFormat="1" ht="16.5" customHeight="1" x14ac:dyDescent="0.3">
      <c r="A23" s="282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 x14ac:dyDescent="0.3">
      <c r="A24" s="283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 x14ac:dyDescent="0.3">
      <c r="A25" s="283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 x14ac:dyDescent="0.3">
      <c r="A26" s="283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 x14ac:dyDescent="0.3">
      <c r="A27" s="283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 x14ac:dyDescent="0.3">
      <c r="A28" s="282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 x14ac:dyDescent="0.3">
      <c r="A29" s="282"/>
      <c r="B29" s="292"/>
      <c r="C29" s="293"/>
      <c r="D29" s="293"/>
      <c r="E29" s="293"/>
      <c r="F29" s="294"/>
      <c r="G29" s="284">
        <f>COUNTA(G23:G28)</f>
        <v>6</v>
      </c>
      <c r="H29" s="285"/>
      <c r="I29" s="12">
        <f>SUM(I23:I28)</f>
        <v>566000</v>
      </c>
    </row>
    <row r="30" spans="1:9" s="25" customFormat="1" ht="16.5" customHeight="1" x14ac:dyDescent="0.3">
      <c r="A30" s="282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 x14ac:dyDescent="0.3">
      <c r="A31" s="283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 x14ac:dyDescent="0.3">
      <c r="A32" s="283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 x14ac:dyDescent="0.3">
      <c r="A33" s="283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 x14ac:dyDescent="0.3">
      <c r="A34" s="283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 x14ac:dyDescent="0.3">
      <c r="A35" s="283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 x14ac:dyDescent="0.3">
      <c r="A36" s="282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 x14ac:dyDescent="0.3">
      <c r="A37" s="282"/>
      <c r="B37" s="292"/>
      <c r="C37" s="293"/>
      <c r="D37" s="293"/>
      <c r="E37" s="293"/>
      <c r="F37" s="294"/>
      <c r="G37" s="284">
        <f>COUNTA(G30:G36)</f>
        <v>7</v>
      </c>
      <c r="H37" s="285"/>
      <c r="I37" s="12">
        <f>SUM(I30:I36)</f>
        <v>1556000</v>
      </c>
    </row>
    <row r="38" spans="1:9" s="25" customFormat="1" ht="16.5" customHeight="1" x14ac:dyDescent="0.3">
      <c r="A38" s="282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 x14ac:dyDescent="0.3">
      <c r="A39" s="283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 x14ac:dyDescent="0.3">
      <c r="A40" s="283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 x14ac:dyDescent="0.3">
      <c r="A41" s="283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 x14ac:dyDescent="0.3">
      <c r="A42" s="283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 x14ac:dyDescent="0.3">
      <c r="A43" s="283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 x14ac:dyDescent="0.3">
      <c r="A44" s="283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 x14ac:dyDescent="0.3">
      <c r="A45" s="282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 x14ac:dyDescent="0.3">
      <c r="A46" s="282"/>
      <c r="B46" s="30"/>
      <c r="C46" s="31"/>
      <c r="D46" s="31"/>
      <c r="E46" s="31"/>
      <c r="F46" s="32"/>
      <c r="G46" s="284">
        <f>COUNTA(G38:G38,G45:G45)</f>
        <v>2</v>
      </c>
      <c r="H46" s="285"/>
      <c r="I46" s="12">
        <f>SUM(I38:I45)</f>
        <v>1616000</v>
      </c>
    </row>
    <row r="47" spans="1:9" s="25" customFormat="1" ht="16.5" customHeight="1" x14ac:dyDescent="0.3">
      <c r="A47" s="282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 x14ac:dyDescent="0.3">
      <c r="A48" s="282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 x14ac:dyDescent="0.3">
      <c r="A49" s="282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 x14ac:dyDescent="0.3">
      <c r="A50" s="282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 x14ac:dyDescent="0.3">
      <c r="A51" s="282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 x14ac:dyDescent="0.3">
      <c r="A52" s="282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 x14ac:dyDescent="0.3">
      <c r="A53" s="282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 x14ac:dyDescent="0.3">
      <c r="A54" s="282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 x14ac:dyDescent="0.3">
      <c r="A55" s="282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 x14ac:dyDescent="0.3">
      <c r="A56" s="282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 x14ac:dyDescent="0.3">
      <c r="A57" s="282"/>
      <c r="B57" s="42"/>
      <c r="C57" s="43"/>
      <c r="D57" s="43"/>
      <c r="E57" s="43"/>
      <c r="F57" s="44"/>
      <c r="G57" s="284">
        <f>COUNTA(G47:G56,#REF!)</f>
        <v>11</v>
      </c>
      <c r="H57" s="285"/>
      <c r="I57" s="12">
        <f>SUM(I47:I56)</f>
        <v>1718700</v>
      </c>
    </row>
    <row r="58" spans="1:9" s="25" customFormat="1" ht="16.5" customHeight="1" x14ac:dyDescent="0.3">
      <c r="A58" s="282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 x14ac:dyDescent="0.3">
      <c r="A59" s="282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 x14ac:dyDescent="0.3">
      <c r="A60" s="282"/>
      <c r="B60" s="42"/>
      <c r="C60" s="43"/>
      <c r="D60" s="43"/>
      <c r="E60" s="43"/>
      <c r="F60" s="44"/>
      <c r="G60" s="284">
        <f>COUNTA(G58:G58,G59:G59)</f>
        <v>0</v>
      </c>
      <c r="H60" s="285"/>
      <c r="I60" s="12">
        <f>SUM(I58:I59)</f>
        <v>0</v>
      </c>
    </row>
    <row r="61" spans="1:9" s="25" customFormat="1" ht="16.5" customHeight="1" x14ac:dyDescent="0.3">
      <c r="A61" s="282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 x14ac:dyDescent="0.3">
      <c r="A62" s="282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 x14ac:dyDescent="0.3">
      <c r="A63" s="282"/>
      <c r="B63" s="42"/>
      <c r="C63" s="43"/>
      <c r="D63" s="43"/>
      <c r="E63" s="43"/>
      <c r="F63" s="44"/>
      <c r="G63" s="284">
        <f>COUNTA(G61:G61,G62:G62)</f>
        <v>0</v>
      </c>
      <c r="H63" s="285"/>
      <c r="I63" s="12">
        <f>SUM(I61:I62)</f>
        <v>0</v>
      </c>
    </row>
    <row r="64" spans="1:9" s="25" customFormat="1" ht="16.5" customHeight="1" x14ac:dyDescent="0.3">
      <c r="A64" s="282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 x14ac:dyDescent="0.3">
      <c r="A65" s="282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 x14ac:dyDescent="0.3">
      <c r="A66" s="282"/>
      <c r="B66" s="42"/>
      <c r="C66" s="43"/>
      <c r="D66" s="43"/>
      <c r="E66" s="43"/>
      <c r="F66" s="44"/>
      <c r="G66" s="284">
        <f>COUNTA(G64:G64,G65:G65)</f>
        <v>0</v>
      </c>
      <c r="H66" s="285"/>
      <c r="I66" s="12">
        <f>SUM(I64:I65)</f>
        <v>0</v>
      </c>
    </row>
    <row r="67" spans="1:9" s="25" customFormat="1" ht="16.5" customHeight="1" x14ac:dyDescent="0.3">
      <c r="A67" s="282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 x14ac:dyDescent="0.3">
      <c r="A68" s="282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 x14ac:dyDescent="0.3">
      <c r="A69" s="282"/>
      <c r="B69" s="42"/>
      <c r="C69" s="43"/>
      <c r="D69" s="43"/>
      <c r="E69" s="43"/>
      <c r="F69" s="44"/>
      <c r="G69" s="284">
        <f>COUNTA(G67:G68)</f>
        <v>0</v>
      </c>
      <c r="H69" s="285"/>
      <c r="I69" s="12">
        <f>SUM(I67:I68)</f>
        <v>0</v>
      </c>
    </row>
    <row r="70" spans="1:9" s="25" customFormat="1" ht="16.5" customHeight="1" x14ac:dyDescent="0.3">
      <c r="A70" s="282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 x14ac:dyDescent="0.3">
      <c r="A71" s="282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 x14ac:dyDescent="0.3">
      <c r="A72" s="282"/>
      <c r="B72" s="42"/>
      <c r="C72" s="43"/>
      <c r="D72" s="43"/>
      <c r="E72" s="43"/>
      <c r="F72" s="44"/>
      <c r="G72" s="284">
        <f>COUNTA(G70:G70,G71:G71)</f>
        <v>0</v>
      </c>
      <c r="H72" s="285"/>
      <c r="I72" s="12">
        <f>SUM(I70:I71)</f>
        <v>0</v>
      </c>
    </row>
    <row r="73" spans="1:9" s="25" customFormat="1" ht="16.5" customHeight="1" x14ac:dyDescent="0.3">
      <c r="A73" s="282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 x14ac:dyDescent="0.3">
      <c r="A74" s="282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 x14ac:dyDescent="0.3">
      <c r="A75" s="282"/>
      <c r="B75" s="33"/>
      <c r="C75" s="34"/>
      <c r="D75" s="34"/>
      <c r="E75" s="34"/>
      <c r="F75" s="35"/>
      <c r="G75" s="284">
        <f>COUNTA(G73:G74)</f>
        <v>0</v>
      </c>
      <c r="H75" s="285"/>
      <c r="I75" s="12">
        <f>SUM(I73:I74)</f>
        <v>0</v>
      </c>
    </row>
    <row r="76" spans="1:9" s="10" customFormat="1" ht="16.5" customHeight="1" x14ac:dyDescent="0.3">
      <c r="A76" s="49"/>
      <c r="B76" s="288" t="s">
        <v>9</v>
      </c>
      <c r="C76" s="288"/>
      <c r="D76" s="288"/>
      <c r="E76" s="288"/>
      <c r="F76" s="288"/>
      <c r="G76" s="290">
        <f>COUNTA(G5:G12,G14:G21,G23:G28,G30:G36,G38:G45,G73:G73,#REF!)</f>
        <v>38</v>
      </c>
      <c r="H76" s="291"/>
      <c r="I76" s="13">
        <f>SUM(I13,I22,I29,I37,I46,I57,I60,I63,I66,I69,I72,I75)</f>
        <v>7161070</v>
      </c>
    </row>
    <row r="77" spans="1:9" x14ac:dyDescent="0.3">
      <c r="B77" s="2"/>
      <c r="C77" s="4"/>
      <c r="D77" s="2"/>
      <c r="E77" s="4"/>
      <c r="F77" s="4"/>
      <c r="G77" s="4"/>
      <c r="H77" s="2"/>
      <c r="I77" s="5"/>
    </row>
    <row r="78" spans="1:9" x14ac:dyDescent="0.3">
      <c r="B78" s="2"/>
      <c r="C78" s="4"/>
      <c r="D78" s="2"/>
      <c r="E78" s="4"/>
      <c r="F78" s="4"/>
      <c r="G78" s="4"/>
      <c r="H78" s="2"/>
      <c r="I78" s="5"/>
    </row>
    <row r="79" spans="1:9" x14ac:dyDescent="0.3">
      <c r="B79" s="2"/>
      <c r="C79" s="4"/>
      <c r="D79" s="2"/>
      <c r="E79" s="4"/>
      <c r="F79" s="4"/>
      <c r="G79" s="4"/>
      <c r="H79" s="2"/>
      <c r="I79" s="5"/>
    </row>
    <row r="81" spans="2:9" x14ac:dyDescent="0.3">
      <c r="B81" s="2"/>
      <c r="C81" s="4"/>
      <c r="D81" s="2"/>
      <c r="E81" s="4"/>
      <c r="F81" s="4"/>
      <c r="G81" s="4"/>
      <c r="H81" s="2"/>
      <c r="I81" s="5"/>
    </row>
    <row r="82" spans="2:9" x14ac:dyDescent="0.3">
      <c r="B82" s="2"/>
      <c r="C82" s="4"/>
      <c r="D82" s="2"/>
      <c r="E82" s="4"/>
      <c r="F82" s="4"/>
      <c r="G82" s="4"/>
      <c r="H82" s="2"/>
      <c r="I82" s="5"/>
    </row>
    <row r="83" spans="2:9" x14ac:dyDescent="0.3">
      <c r="B83" s="2"/>
      <c r="C83" s="4"/>
      <c r="D83" s="2"/>
      <c r="E83" s="4"/>
      <c r="F83" s="4"/>
      <c r="G83" s="4"/>
      <c r="H83" s="2"/>
      <c r="I83" s="5"/>
    </row>
    <row r="84" spans="2:9" x14ac:dyDescent="0.3">
      <c r="B84" s="2"/>
      <c r="C84" s="4"/>
      <c r="D84" s="2"/>
      <c r="E84" s="4"/>
      <c r="F84" s="4"/>
      <c r="G84" s="4"/>
      <c r="H84" s="2"/>
      <c r="I84" s="5"/>
    </row>
    <row r="85" spans="2:9" x14ac:dyDescent="0.3">
      <c r="B85" s="2"/>
      <c r="C85" s="4"/>
      <c r="D85" s="2"/>
      <c r="E85" s="4"/>
      <c r="F85" s="4"/>
      <c r="G85" s="4"/>
      <c r="H85" s="2"/>
      <c r="I85" s="5"/>
    </row>
    <row r="86" spans="2:9" x14ac:dyDescent="0.3">
      <c r="B86" s="2"/>
      <c r="C86" s="4"/>
      <c r="D86" s="2"/>
      <c r="E86" s="4"/>
      <c r="F86" s="4"/>
      <c r="G86" s="4"/>
      <c r="H86" s="2"/>
      <c r="I86" s="5"/>
    </row>
    <row r="87" spans="2:9" x14ac:dyDescent="0.3">
      <c r="B87" s="2"/>
      <c r="C87" s="4"/>
      <c r="D87" s="2"/>
      <c r="E87" s="4"/>
      <c r="F87" s="4"/>
      <c r="G87" s="4"/>
      <c r="H87" s="2"/>
      <c r="I87" s="5"/>
    </row>
  </sheetData>
  <mergeCells count="31"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  <mergeCell ref="A5:A13"/>
    <mergeCell ref="A14:A22"/>
    <mergeCell ref="A23:A29"/>
    <mergeCell ref="A30:A37"/>
    <mergeCell ref="B1:I2"/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86" t="s">
        <v>1</v>
      </c>
      <c r="C1" s="286"/>
      <c r="D1" s="286"/>
      <c r="E1" s="286"/>
      <c r="F1" s="286"/>
      <c r="G1" s="286"/>
      <c r="H1" s="286"/>
      <c r="I1" s="286"/>
    </row>
    <row r="2" spans="1:9" ht="16.5" customHeight="1" thickBot="1" x14ac:dyDescent="0.35">
      <c r="B2" s="287"/>
      <c r="C2" s="287"/>
      <c r="D2" s="287"/>
      <c r="E2" s="287"/>
      <c r="F2" s="287"/>
      <c r="G2" s="287"/>
      <c r="H2" s="287"/>
      <c r="I2" s="287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2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 x14ac:dyDescent="0.3">
      <c r="A6" s="283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 x14ac:dyDescent="0.3">
      <c r="A7" s="282"/>
      <c r="B7" s="289"/>
      <c r="C7" s="289"/>
      <c r="D7" s="289"/>
      <c r="E7" s="289"/>
      <c r="F7" s="289"/>
      <c r="G7" s="284">
        <f>COUNTA(G5:G5)</f>
        <v>1</v>
      </c>
      <c r="H7" s="285"/>
      <c r="I7" s="12">
        <f>SUM(I5:I5)</f>
        <v>55000</v>
      </c>
    </row>
    <row r="8" spans="1:9" s="8" customFormat="1" ht="16.5" customHeight="1" x14ac:dyDescent="0.3">
      <c r="A8" s="282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 x14ac:dyDescent="0.3">
      <c r="A9" s="282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 x14ac:dyDescent="0.3">
      <c r="A10" s="282"/>
      <c r="B10" s="292"/>
      <c r="C10" s="293"/>
      <c r="D10" s="293"/>
      <c r="E10" s="293"/>
      <c r="F10" s="294"/>
      <c r="G10" s="284">
        <f>COUNTA(G8:G9)</f>
        <v>1</v>
      </c>
      <c r="H10" s="285"/>
      <c r="I10" s="12">
        <f>SUM(I8:I9)</f>
        <v>398000</v>
      </c>
    </row>
    <row r="11" spans="1:9" s="11" customFormat="1" ht="16.5" customHeight="1" x14ac:dyDescent="0.3">
      <c r="A11" s="282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 x14ac:dyDescent="0.3">
      <c r="A12" s="282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 x14ac:dyDescent="0.3">
      <c r="A13" s="282"/>
      <c r="B13" s="292"/>
      <c r="C13" s="293"/>
      <c r="D13" s="293"/>
      <c r="E13" s="293"/>
      <c r="F13" s="294"/>
      <c r="G13" s="284">
        <f>COUNTA(G11:G12)</f>
        <v>1</v>
      </c>
      <c r="H13" s="285"/>
      <c r="I13" s="12">
        <f>SUM(I11:I12)</f>
        <v>308000</v>
      </c>
    </row>
    <row r="14" spans="1:9" s="25" customFormat="1" ht="16.5" customHeight="1" x14ac:dyDescent="0.3">
      <c r="A14" s="282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 x14ac:dyDescent="0.3">
      <c r="A15" s="283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 x14ac:dyDescent="0.3">
      <c r="A16" s="283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 x14ac:dyDescent="0.3">
      <c r="A17" s="283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 x14ac:dyDescent="0.3">
      <c r="A18" s="283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 x14ac:dyDescent="0.3">
      <c r="A19" s="282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 x14ac:dyDescent="0.3">
      <c r="A20" s="282"/>
      <c r="B20" s="292"/>
      <c r="C20" s="293"/>
      <c r="D20" s="293"/>
      <c r="E20" s="293"/>
      <c r="F20" s="294"/>
      <c r="G20" s="284">
        <f>COUNTA(G14:G19)</f>
        <v>6</v>
      </c>
      <c r="H20" s="285"/>
      <c r="I20" s="12">
        <f>SUM(I14:I19)</f>
        <v>491000</v>
      </c>
    </row>
    <row r="21" spans="1:9" s="25" customFormat="1" ht="16.5" customHeight="1" x14ac:dyDescent="0.3">
      <c r="A21" s="282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 x14ac:dyDescent="0.3">
      <c r="A22" s="282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 x14ac:dyDescent="0.3">
      <c r="A23" s="282"/>
      <c r="B23" s="98"/>
      <c r="C23" s="99"/>
      <c r="D23" s="99"/>
      <c r="E23" s="96"/>
      <c r="F23" s="97"/>
      <c r="G23" s="284">
        <f>COUNTA(G21:G21,G22:G22)</f>
        <v>2</v>
      </c>
      <c r="H23" s="285"/>
      <c r="I23" s="12">
        <f>SUM(I21:I22)</f>
        <v>794480</v>
      </c>
    </row>
    <row r="24" spans="1:9" s="25" customFormat="1" ht="16.5" customHeight="1" x14ac:dyDescent="0.3">
      <c r="A24" s="282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 x14ac:dyDescent="0.3">
      <c r="A25" s="282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 x14ac:dyDescent="0.3">
      <c r="A26" s="282"/>
      <c r="B26" s="98"/>
      <c r="C26" s="99"/>
      <c r="D26" s="99"/>
      <c r="E26" s="96"/>
      <c r="F26" s="97"/>
      <c r="G26" s="284">
        <f>COUNTA(G24:G24,G25:G25)</f>
        <v>1</v>
      </c>
      <c r="H26" s="285"/>
      <c r="I26" s="12">
        <f>SUM(I24:I25)</f>
        <v>240000</v>
      </c>
    </row>
    <row r="27" spans="1:9" s="25" customFormat="1" ht="16.5" customHeight="1" x14ac:dyDescent="0.3">
      <c r="A27" s="282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82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82"/>
      <c r="B29" s="45"/>
      <c r="C29" s="46"/>
      <c r="D29" s="46"/>
      <c r="E29" s="46"/>
      <c r="F29" s="47"/>
      <c r="G29" s="284">
        <f>COUNTA(G27:G28)</f>
        <v>0</v>
      </c>
      <c r="H29" s="285"/>
      <c r="I29" s="12">
        <f>SUM(I27:I28)</f>
        <v>0</v>
      </c>
    </row>
    <row r="30" spans="1:9" s="25" customFormat="1" ht="16.5" customHeight="1" x14ac:dyDescent="0.3">
      <c r="A30" s="282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82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82"/>
      <c r="B32" s="45"/>
      <c r="C32" s="46"/>
      <c r="D32" s="46"/>
      <c r="E32" s="46"/>
      <c r="F32" s="47"/>
      <c r="G32" s="284">
        <f>COUNTA(G30:G31)</f>
        <v>0</v>
      </c>
      <c r="H32" s="285"/>
      <c r="I32" s="12">
        <f>SUM(I30:I31)</f>
        <v>0</v>
      </c>
    </row>
    <row r="33" spans="1:9" s="25" customFormat="1" ht="16.5" customHeight="1" x14ac:dyDescent="0.3">
      <c r="A33" s="282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82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82"/>
      <c r="B35" s="45"/>
      <c r="C35" s="46"/>
      <c r="D35" s="46"/>
      <c r="E35" s="46"/>
      <c r="F35" s="47"/>
      <c r="G35" s="284">
        <f>COUNTA(G33:G34)</f>
        <v>0</v>
      </c>
      <c r="H35" s="285"/>
      <c r="I35" s="12">
        <f>SUM(I33:I34)</f>
        <v>0</v>
      </c>
    </row>
    <row r="36" spans="1:9" s="25" customFormat="1" ht="16.5" customHeight="1" x14ac:dyDescent="0.3">
      <c r="A36" s="282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82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82"/>
      <c r="B38" s="45"/>
      <c r="C38" s="46"/>
      <c r="D38" s="46"/>
      <c r="E38" s="46"/>
      <c r="F38" s="47"/>
      <c r="G38" s="284">
        <f>COUNTA(G36:G37)</f>
        <v>0</v>
      </c>
      <c r="H38" s="285"/>
      <c r="I38" s="12">
        <f>SUM(I36:I37)</f>
        <v>0</v>
      </c>
    </row>
    <row r="39" spans="1:9" s="25" customFormat="1" ht="16.5" customHeight="1" x14ac:dyDescent="0.3">
      <c r="A39" s="282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82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82"/>
      <c r="B41" s="45"/>
      <c r="C41" s="46"/>
      <c r="D41" s="46"/>
      <c r="E41" s="46"/>
      <c r="F41" s="47"/>
      <c r="G41" s="284">
        <f>COUNTA(G39:G40)</f>
        <v>0</v>
      </c>
      <c r="H41" s="285"/>
      <c r="I41" s="12">
        <f>SUM(I39:I40)</f>
        <v>0</v>
      </c>
    </row>
    <row r="42" spans="1:9" s="25" customFormat="1" ht="16.5" customHeight="1" x14ac:dyDescent="0.3">
      <c r="A42" s="282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82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82"/>
      <c r="B44" s="45"/>
      <c r="C44" s="46"/>
      <c r="D44" s="46"/>
      <c r="E44" s="46"/>
      <c r="F44" s="47"/>
      <c r="G44" s="284">
        <f>COUNTA(G42:G43)</f>
        <v>0</v>
      </c>
      <c r="H44" s="285"/>
      <c r="I44" s="12">
        <f>SUM(I42:I43)</f>
        <v>0</v>
      </c>
    </row>
    <row r="45" spans="1:9" s="10" customFormat="1" ht="16.5" customHeight="1" x14ac:dyDescent="0.3">
      <c r="A45" s="49"/>
      <c r="B45" s="288" t="s">
        <v>0</v>
      </c>
      <c r="C45" s="288"/>
      <c r="D45" s="288"/>
      <c r="E45" s="288"/>
      <c r="F45" s="288"/>
      <c r="G45" s="290">
        <f>COUNTA(G5:G5,G8:G9,G11:G12,G14:G19,G21:G22,G42:G42,#REF!)</f>
        <v>12</v>
      </c>
      <c r="H45" s="291"/>
      <c r="I45" s="13">
        <f>SUM(I7,I10,I13,I20,I23,I26,I29,I32,I35,I38,I41,I44)</f>
        <v>2286480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21:A23"/>
    <mergeCell ref="G23:H23"/>
    <mergeCell ref="A24:A26"/>
    <mergeCell ref="G26:H26"/>
    <mergeCell ref="A27:A29"/>
    <mergeCell ref="G29:H29"/>
    <mergeCell ref="A11:A13"/>
    <mergeCell ref="B13:F13"/>
    <mergeCell ref="G13:H13"/>
    <mergeCell ref="A14:A20"/>
    <mergeCell ref="B20:F20"/>
    <mergeCell ref="G20:H20"/>
    <mergeCell ref="B1:I2"/>
    <mergeCell ref="A5:A7"/>
    <mergeCell ref="B7:F7"/>
    <mergeCell ref="G7:H7"/>
    <mergeCell ref="A8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 x14ac:dyDescent="0.3"/>
  <cols>
    <col min="1" max="1" width="10.625" style="126" customWidth="1"/>
    <col min="2" max="3" width="10.625" style="146" customWidth="1"/>
    <col min="4" max="4" width="55.625" style="194" customWidth="1"/>
    <col min="5" max="6" width="15.625" style="146" customWidth="1"/>
    <col min="7" max="7" width="55.625" style="194" customWidth="1"/>
    <col min="8" max="9" width="10.625" style="146" customWidth="1"/>
    <col min="10" max="10" width="10.625" style="195" customWidth="1"/>
    <col min="11" max="16384" width="9" style="82"/>
  </cols>
  <sheetData>
    <row r="1" spans="1:11" ht="16.5" customHeight="1" x14ac:dyDescent="0.3">
      <c r="A1" s="302" t="s">
        <v>564</v>
      </c>
      <c r="B1" s="302"/>
      <c r="C1" s="302"/>
      <c r="D1" s="302"/>
      <c r="E1" s="302"/>
      <c r="F1" s="302"/>
      <c r="G1" s="302"/>
      <c r="H1" s="302"/>
      <c r="I1" s="302"/>
      <c r="J1" s="302"/>
    </row>
    <row r="2" spans="1:11" ht="16.5" customHeight="1" x14ac:dyDescent="0.3">
      <c r="A2" s="302"/>
      <c r="B2" s="302"/>
      <c r="C2" s="302"/>
      <c r="D2" s="302"/>
      <c r="E2" s="302"/>
      <c r="F2" s="302"/>
      <c r="G2" s="302"/>
      <c r="H2" s="302"/>
      <c r="I2" s="302"/>
      <c r="J2" s="302"/>
    </row>
    <row r="3" spans="1:11" s="124" customFormat="1" ht="16.5" customHeight="1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  <c r="K3" s="125"/>
    </row>
    <row r="4" spans="1:11" s="133" customFormat="1" ht="16.5" customHeight="1" x14ac:dyDescent="0.3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 x14ac:dyDescent="0.3">
      <c r="A5" s="304" t="s">
        <v>10</v>
      </c>
      <c r="B5" s="154" t="s">
        <v>234</v>
      </c>
      <c r="C5" s="128" t="s">
        <v>440</v>
      </c>
      <c r="D5" s="141" t="s">
        <v>452</v>
      </c>
      <c r="E5" s="156" t="s">
        <v>235</v>
      </c>
      <c r="F5" s="157" t="s">
        <v>374</v>
      </c>
      <c r="G5" s="155" t="s">
        <v>565</v>
      </c>
      <c r="H5" s="138" t="s">
        <v>77</v>
      </c>
      <c r="I5" s="138">
        <v>8</v>
      </c>
      <c r="J5" s="158">
        <v>110000</v>
      </c>
    </row>
    <row r="6" spans="1:11" ht="16.5" customHeight="1" x14ac:dyDescent="0.3">
      <c r="A6" s="304"/>
      <c r="B6" s="154" t="s">
        <v>236</v>
      </c>
      <c r="C6" s="128" t="s">
        <v>440</v>
      </c>
      <c r="D6" s="141" t="s">
        <v>453</v>
      </c>
      <c r="E6" s="156" t="s">
        <v>237</v>
      </c>
      <c r="F6" s="157" t="s">
        <v>375</v>
      </c>
      <c r="G6" s="155" t="s">
        <v>577</v>
      </c>
      <c r="H6" s="138" t="s">
        <v>77</v>
      </c>
      <c r="I6" s="138">
        <v>41</v>
      </c>
      <c r="J6" s="158">
        <v>390000</v>
      </c>
    </row>
    <row r="7" spans="1:11" ht="16.5" customHeight="1" x14ac:dyDescent="0.3">
      <c r="A7" s="304"/>
      <c r="B7" s="154" t="s">
        <v>238</v>
      </c>
      <c r="C7" s="128" t="s">
        <v>440</v>
      </c>
      <c r="D7" s="141" t="s">
        <v>454</v>
      </c>
      <c r="E7" s="156" t="s">
        <v>239</v>
      </c>
      <c r="F7" s="157" t="s">
        <v>376</v>
      </c>
      <c r="G7" s="155" t="s">
        <v>567</v>
      </c>
      <c r="H7" s="138" t="s">
        <v>77</v>
      </c>
      <c r="I7" s="138">
        <v>6</v>
      </c>
      <c r="J7" s="158">
        <v>125000</v>
      </c>
    </row>
    <row r="8" spans="1:11" ht="16.5" customHeight="1" x14ac:dyDescent="0.3">
      <c r="A8" s="304"/>
      <c r="B8" s="154" t="s">
        <v>240</v>
      </c>
      <c r="C8" s="128" t="s">
        <v>440</v>
      </c>
      <c r="D8" s="141" t="s">
        <v>455</v>
      </c>
      <c r="E8" s="156" t="s">
        <v>241</v>
      </c>
      <c r="F8" s="157" t="s">
        <v>377</v>
      </c>
      <c r="G8" s="155" t="s">
        <v>628</v>
      </c>
      <c r="H8" s="138" t="s">
        <v>77</v>
      </c>
      <c r="I8" s="138">
        <v>12</v>
      </c>
      <c r="J8" s="158">
        <v>139400</v>
      </c>
    </row>
    <row r="9" spans="1:11" ht="16.5" customHeight="1" x14ac:dyDescent="0.3">
      <c r="A9" s="304"/>
      <c r="B9" s="154" t="s">
        <v>242</v>
      </c>
      <c r="C9" s="128" t="s">
        <v>440</v>
      </c>
      <c r="D9" s="141" t="s">
        <v>456</v>
      </c>
      <c r="E9" s="156" t="s">
        <v>243</v>
      </c>
      <c r="F9" s="157" t="s">
        <v>378</v>
      </c>
      <c r="G9" s="155" t="s">
        <v>629</v>
      </c>
      <c r="H9" s="138" t="s">
        <v>77</v>
      </c>
      <c r="I9" s="138">
        <v>8</v>
      </c>
      <c r="J9" s="158">
        <v>118000</v>
      </c>
    </row>
    <row r="10" spans="1:11" ht="16.5" customHeight="1" x14ac:dyDescent="0.3">
      <c r="A10" s="304"/>
      <c r="B10" s="154" t="s">
        <v>242</v>
      </c>
      <c r="C10" s="128" t="s">
        <v>440</v>
      </c>
      <c r="D10" s="141" t="s">
        <v>457</v>
      </c>
      <c r="E10" s="156" t="s">
        <v>244</v>
      </c>
      <c r="F10" s="157" t="s">
        <v>379</v>
      </c>
      <c r="G10" s="155" t="s">
        <v>629</v>
      </c>
      <c r="H10" s="138" t="s">
        <v>77</v>
      </c>
      <c r="I10" s="138">
        <v>8</v>
      </c>
      <c r="J10" s="158">
        <v>24000</v>
      </c>
    </row>
    <row r="11" spans="1:11" ht="16.5" customHeight="1" x14ac:dyDescent="0.3">
      <c r="A11" s="304"/>
      <c r="B11" s="154" t="s">
        <v>245</v>
      </c>
      <c r="C11" s="128" t="s">
        <v>440</v>
      </c>
      <c r="D11" s="141" t="s">
        <v>458</v>
      </c>
      <c r="E11" s="156" t="s">
        <v>246</v>
      </c>
      <c r="F11" s="157" t="s">
        <v>380</v>
      </c>
      <c r="G11" s="155" t="s">
        <v>576</v>
      </c>
      <c r="H11" s="138" t="s">
        <v>77</v>
      </c>
      <c r="I11" s="138">
        <v>32</v>
      </c>
      <c r="J11" s="158">
        <v>380000</v>
      </c>
    </row>
    <row r="12" spans="1:11" ht="16.5" customHeight="1" x14ac:dyDescent="0.3">
      <c r="A12" s="304"/>
      <c r="B12" s="154" t="s">
        <v>247</v>
      </c>
      <c r="C12" s="128" t="s">
        <v>440</v>
      </c>
      <c r="D12" s="141" t="s">
        <v>459</v>
      </c>
      <c r="E12" s="156" t="s">
        <v>248</v>
      </c>
      <c r="F12" s="157" t="s">
        <v>381</v>
      </c>
      <c r="G12" s="155" t="s">
        <v>575</v>
      </c>
      <c r="H12" s="138" t="s">
        <v>77</v>
      </c>
      <c r="I12" s="138">
        <v>25</v>
      </c>
      <c r="J12" s="158">
        <v>410000</v>
      </c>
    </row>
    <row r="13" spans="1:11" ht="16.5" customHeight="1" x14ac:dyDescent="0.3">
      <c r="A13" s="304"/>
      <c r="B13" s="154" t="s">
        <v>249</v>
      </c>
      <c r="C13" s="128" t="s">
        <v>440</v>
      </c>
      <c r="D13" s="141" t="s">
        <v>460</v>
      </c>
      <c r="E13" s="156" t="s">
        <v>250</v>
      </c>
      <c r="F13" s="157" t="s">
        <v>382</v>
      </c>
      <c r="G13" s="155" t="s">
        <v>570</v>
      </c>
      <c r="H13" s="138" t="s">
        <v>77</v>
      </c>
      <c r="I13" s="138">
        <v>7</v>
      </c>
      <c r="J13" s="158">
        <v>95400</v>
      </c>
    </row>
    <row r="14" spans="1:11" ht="16.5" customHeight="1" x14ac:dyDescent="0.3">
      <c r="A14" s="304"/>
      <c r="B14" s="154" t="s">
        <v>249</v>
      </c>
      <c r="C14" s="128" t="s">
        <v>440</v>
      </c>
      <c r="D14" s="141" t="s">
        <v>461</v>
      </c>
      <c r="E14" s="156" t="s">
        <v>251</v>
      </c>
      <c r="F14" s="157" t="s">
        <v>383</v>
      </c>
      <c r="G14" s="155" t="s">
        <v>568</v>
      </c>
      <c r="H14" s="138" t="s">
        <v>77</v>
      </c>
      <c r="I14" s="138">
        <v>6</v>
      </c>
      <c r="J14" s="158">
        <v>174000</v>
      </c>
    </row>
    <row r="15" spans="1:11" ht="16.5" customHeight="1" x14ac:dyDescent="0.3">
      <c r="A15" s="304"/>
      <c r="B15" s="154" t="s">
        <v>220</v>
      </c>
      <c r="C15" s="128" t="s">
        <v>440</v>
      </c>
      <c r="D15" s="141" t="s">
        <v>462</v>
      </c>
      <c r="E15" s="156" t="s">
        <v>252</v>
      </c>
      <c r="F15" s="157" t="s">
        <v>384</v>
      </c>
      <c r="G15" s="155" t="s">
        <v>569</v>
      </c>
      <c r="H15" s="138" t="s">
        <v>77</v>
      </c>
      <c r="I15" s="138">
        <v>7</v>
      </c>
      <c r="J15" s="158">
        <v>205000</v>
      </c>
    </row>
    <row r="16" spans="1:11" ht="16.5" customHeight="1" x14ac:dyDescent="0.3">
      <c r="A16" s="304"/>
      <c r="B16" s="154" t="s">
        <v>253</v>
      </c>
      <c r="C16" s="128" t="s">
        <v>440</v>
      </c>
      <c r="D16" s="141" t="s">
        <v>463</v>
      </c>
      <c r="E16" s="156" t="s">
        <v>254</v>
      </c>
      <c r="F16" s="157" t="s">
        <v>374</v>
      </c>
      <c r="G16" s="155" t="s">
        <v>574</v>
      </c>
      <c r="H16" s="138" t="s">
        <v>77</v>
      </c>
      <c r="I16" s="138">
        <v>26</v>
      </c>
      <c r="J16" s="158">
        <v>310000</v>
      </c>
    </row>
    <row r="17" spans="1:10" ht="16.5" customHeight="1" x14ac:dyDescent="0.3">
      <c r="A17" s="304"/>
      <c r="B17" s="154" t="s">
        <v>255</v>
      </c>
      <c r="C17" s="128" t="s">
        <v>440</v>
      </c>
      <c r="D17" s="141" t="s">
        <v>464</v>
      </c>
      <c r="E17" s="156" t="s">
        <v>256</v>
      </c>
      <c r="F17" s="157" t="s">
        <v>385</v>
      </c>
      <c r="G17" s="155" t="s">
        <v>630</v>
      </c>
      <c r="H17" s="138" t="s">
        <v>77</v>
      </c>
      <c r="I17" s="138">
        <v>6</v>
      </c>
      <c r="J17" s="158">
        <v>100000</v>
      </c>
    </row>
    <row r="18" spans="1:10" ht="16.5" customHeight="1" x14ac:dyDescent="0.3">
      <c r="A18" s="304"/>
      <c r="B18" s="154" t="s">
        <v>255</v>
      </c>
      <c r="C18" s="128" t="s">
        <v>440</v>
      </c>
      <c r="D18" s="141" t="s">
        <v>465</v>
      </c>
      <c r="E18" s="156" t="s">
        <v>257</v>
      </c>
      <c r="F18" s="157" t="s">
        <v>386</v>
      </c>
      <c r="G18" s="155" t="s">
        <v>573</v>
      </c>
      <c r="H18" s="138" t="s">
        <v>77</v>
      </c>
      <c r="I18" s="138">
        <v>21</v>
      </c>
      <c r="J18" s="158">
        <v>337000</v>
      </c>
    </row>
    <row r="19" spans="1:10" ht="16.5" customHeight="1" x14ac:dyDescent="0.3">
      <c r="A19" s="283"/>
      <c r="B19" s="154" t="s">
        <v>258</v>
      </c>
      <c r="C19" s="128" t="s">
        <v>440</v>
      </c>
      <c r="D19" s="141" t="s">
        <v>466</v>
      </c>
      <c r="E19" s="156" t="s">
        <v>259</v>
      </c>
      <c r="F19" s="157" t="s">
        <v>387</v>
      </c>
      <c r="G19" s="155" t="s">
        <v>572</v>
      </c>
      <c r="H19" s="138" t="s">
        <v>77</v>
      </c>
      <c r="I19" s="138">
        <v>36</v>
      </c>
      <c r="J19" s="158">
        <v>370000</v>
      </c>
    </row>
    <row r="20" spans="1:10" ht="16.5" customHeight="1" x14ac:dyDescent="0.3">
      <c r="A20" s="283"/>
      <c r="B20" s="140" t="s">
        <v>260</v>
      </c>
      <c r="C20" s="128" t="s">
        <v>440</v>
      </c>
      <c r="D20" s="141" t="s">
        <v>467</v>
      </c>
      <c r="E20" s="159" t="s">
        <v>261</v>
      </c>
      <c r="F20" s="157" t="s">
        <v>388</v>
      </c>
      <c r="G20" s="72" t="s">
        <v>631</v>
      </c>
      <c r="H20" s="71" t="s">
        <v>77</v>
      </c>
      <c r="I20" s="71">
        <v>6</v>
      </c>
      <c r="J20" s="160">
        <v>165000</v>
      </c>
    </row>
    <row r="21" spans="1:10" ht="16.5" customHeight="1" x14ac:dyDescent="0.3">
      <c r="A21" s="283"/>
      <c r="B21" s="140" t="s">
        <v>221</v>
      </c>
      <c r="C21" s="128" t="s">
        <v>440</v>
      </c>
      <c r="D21" s="141" t="s">
        <v>468</v>
      </c>
      <c r="E21" s="159" t="s">
        <v>262</v>
      </c>
      <c r="F21" s="157" t="s">
        <v>389</v>
      </c>
      <c r="G21" s="72" t="s">
        <v>578</v>
      </c>
      <c r="H21" s="71" t="s">
        <v>77</v>
      </c>
      <c r="I21" s="71">
        <v>27</v>
      </c>
      <c r="J21" s="160">
        <v>380000</v>
      </c>
    </row>
    <row r="22" spans="1:10" ht="16.5" customHeight="1" x14ac:dyDescent="0.3">
      <c r="A22" s="283"/>
      <c r="B22" s="140" t="s">
        <v>263</v>
      </c>
      <c r="C22" s="128" t="s">
        <v>440</v>
      </c>
      <c r="D22" s="141" t="s">
        <v>469</v>
      </c>
      <c r="E22" s="159" t="s">
        <v>248</v>
      </c>
      <c r="F22" s="157" t="s">
        <v>381</v>
      </c>
      <c r="G22" s="72" t="s">
        <v>579</v>
      </c>
      <c r="H22" s="71" t="s">
        <v>77</v>
      </c>
      <c r="I22" s="71">
        <v>28</v>
      </c>
      <c r="J22" s="160">
        <v>420000</v>
      </c>
    </row>
    <row r="23" spans="1:10" ht="16.5" customHeight="1" x14ac:dyDescent="0.3">
      <c r="A23" s="283"/>
      <c r="B23" s="140" t="s">
        <v>264</v>
      </c>
      <c r="C23" s="128" t="s">
        <v>440</v>
      </c>
      <c r="D23" s="141" t="s">
        <v>470</v>
      </c>
      <c r="E23" s="159" t="s">
        <v>265</v>
      </c>
      <c r="F23" s="157" t="s">
        <v>390</v>
      </c>
      <c r="G23" s="72" t="s">
        <v>626</v>
      </c>
      <c r="H23" s="71" t="s">
        <v>77</v>
      </c>
      <c r="I23" s="71"/>
      <c r="J23" s="160">
        <v>175000</v>
      </c>
    </row>
    <row r="24" spans="1:10" ht="16.5" customHeight="1" x14ac:dyDescent="0.3">
      <c r="A24" s="283"/>
      <c r="B24" s="140" t="s">
        <v>264</v>
      </c>
      <c r="C24" s="128" t="s">
        <v>441</v>
      </c>
      <c r="D24" s="141" t="s">
        <v>471</v>
      </c>
      <c r="E24" s="159" t="s">
        <v>266</v>
      </c>
      <c r="F24" s="157" t="s">
        <v>391</v>
      </c>
      <c r="G24" s="72" t="s">
        <v>625</v>
      </c>
      <c r="H24" s="71" t="s">
        <v>77</v>
      </c>
      <c r="I24" s="71"/>
      <c r="J24" s="160">
        <v>23300</v>
      </c>
    </row>
    <row r="25" spans="1:10" ht="16.5" customHeight="1" x14ac:dyDescent="0.3">
      <c r="A25" s="283"/>
      <c r="B25" s="140" t="s">
        <v>264</v>
      </c>
      <c r="C25" s="128" t="s">
        <v>442</v>
      </c>
      <c r="D25" s="141" t="s">
        <v>472</v>
      </c>
      <c r="E25" s="159" t="s">
        <v>267</v>
      </c>
      <c r="F25" s="157" t="s">
        <v>392</v>
      </c>
      <c r="G25" s="72" t="s">
        <v>632</v>
      </c>
      <c r="H25" s="71" t="s">
        <v>77</v>
      </c>
      <c r="I25" s="71">
        <v>10</v>
      </c>
      <c r="J25" s="160">
        <v>282000</v>
      </c>
    </row>
    <row r="26" spans="1:10" ht="16.5" customHeight="1" x14ac:dyDescent="0.3">
      <c r="A26" s="304"/>
      <c r="B26" s="137"/>
      <c r="C26" s="137"/>
      <c r="D26" s="137"/>
      <c r="E26" s="137"/>
      <c r="F26" s="137"/>
      <c r="G26" s="161"/>
      <c r="H26" s="308">
        <v>21</v>
      </c>
      <c r="I26" s="309"/>
      <c r="J26" s="151">
        <f>SUM(J5:J25)</f>
        <v>4733100</v>
      </c>
    </row>
    <row r="27" spans="1:10" ht="16.5" customHeight="1" x14ac:dyDescent="0.3">
      <c r="A27" s="304" t="s">
        <v>18</v>
      </c>
      <c r="B27" s="162" t="s">
        <v>268</v>
      </c>
      <c r="C27" s="128" t="s">
        <v>442</v>
      </c>
      <c r="D27" s="142" t="s">
        <v>473</v>
      </c>
      <c r="E27" s="163" t="s">
        <v>269</v>
      </c>
      <c r="F27" s="157" t="s">
        <v>393</v>
      </c>
      <c r="G27" s="164" t="s">
        <v>633</v>
      </c>
      <c r="H27" s="138" t="s">
        <v>77</v>
      </c>
      <c r="I27" s="165">
        <v>13</v>
      </c>
      <c r="J27" s="166">
        <v>348000</v>
      </c>
    </row>
    <row r="28" spans="1:10" ht="16.5" customHeight="1" x14ac:dyDescent="0.3">
      <c r="A28" s="304"/>
      <c r="B28" s="162" t="s">
        <v>224</v>
      </c>
      <c r="C28" s="128" t="s">
        <v>442</v>
      </c>
      <c r="D28" s="142" t="s">
        <v>474</v>
      </c>
      <c r="E28" s="163" t="s">
        <v>270</v>
      </c>
      <c r="F28" s="157" t="s">
        <v>394</v>
      </c>
      <c r="G28" s="164" t="s">
        <v>580</v>
      </c>
      <c r="H28" s="138" t="s">
        <v>77</v>
      </c>
      <c r="I28" s="165">
        <v>15</v>
      </c>
      <c r="J28" s="166">
        <v>348000</v>
      </c>
    </row>
    <row r="29" spans="1:10" ht="16.5" customHeight="1" x14ac:dyDescent="0.3">
      <c r="A29" s="304"/>
      <c r="B29" s="167" t="s">
        <v>346</v>
      </c>
      <c r="C29" s="128" t="s">
        <v>442</v>
      </c>
      <c r="D29" s="142" t="s">
        <v>475</v>
      </c>
      <c r="E29" s="168" t="s">
        <v>347</v>
      </c>
      <c r="F29" s="157" t="s">
        <v>395</v>
      </c>
      <c r="G29" s="169" t="s">
        <v>581</v>
      </c>
      <c r="H29" s="170" t="s">
        <v>77</v>
      </c>
      <c r="I29" s="171">
        <v>4</v>
      </c>
      <c r="J29" s="172">
        <v>50000</v>
      </c>
    </row>
    <row r="30" spans="1:10" ht="16.5" customHeight="1" x14ac:dyDescent="0.3">
      <c r="A30" s="304"/>
      <c r="B30" s="167" t="s">
        <v>225</v>
      </c>
      <c r="C30" s="128" t="s">
        <v>442</v>
      </c>
      <c r="D30" s="142" t="s">
        <v>476</v>
      </c>
      <c r="E30" s="168" t="s">
        <v>348</v>
      </c>
      <c r="F30" s="157" t="s">
        <v>396</v>
      </c>
      <c r="G30" s="169" t="s">
        <v>634</v>
      </c>
      <c r="H30" s="170" t="s">
        <v>77</v>
      </c>
      <c r="I30" s="171">
        <v>16</v>
      </c>
      <c r="J30" s="172">
        <v>475000</v>
      </c>
    </row>
    <row r="31" spans="1:10" ht="16.5" customHeight="1" x14ac:dyDescent="0.3">
      <c r="A31" s="304"/>
      <c r="B31" s="167" t="s">
        <v>349</v>
      </c>
      <c r="C31" s="128" t="s">
        <v>442</v>
      </c>
      <c r="D31" s="142" t="s">
        <v>477</v>
      </c>
      <c r="E31" s="168" t="s">
        <v>350</v>
      </c>
      <c r="F31" s="157" t="s">
        <v>397</v>
      </c>
      <c r="G31" s="169" t="s">
        <v>582</v>
      </c>
      <c r="H31" s="170" t="s">
        <v>77</v>
      </c>
      <c r="I31" s="171">
        <v>17</v>
      </c>
      <c r="J31" s="172">
        <v>409000</v>
      </c>
    </row>
    <row r="32" spans="1:10" ht="16.5" customHeight="1" x14ac:dyDescent="0.3">
      <c r="A32" s="304"/>
      <c r="B32" s="162" t="s">
        <v>271</v>
      </c>
      <c r="C32" s="128" t="s">
        <v>442</v>
      </c>
      <c r="D32" s="142" t="s">
        <v>478</v>
      </c>
      <c r="E32" s="163" t="s">
        <v>243</v>
      </c>
      <c r="F32" s="157" t="s">
        <v>378</v>
      </c>
      <c r="G32" s="164" t="s">
        <v>571</v>
      </c>
      <c r="H32" s="138" t="s">
        <v>77</v>
      </c>
      <c r="I32" s="165">
        <v>6</v>
      </c>
      <c r="J32" s="166">
        <v>66000</v>
      </c>
    </row>
    <row r="33" spans="1:10" ht="16.5" customHeight="1" x14ac:dyDescent="0.3">
      <c r="A33" s="304"/>
      <c r="B33" s="162" t="s">
        <v>272</v>
      </c>
      <c r="C33" s="128" t="s">
        <v>442</v>
      </c>
      <c r="D33" s="142" t="s">
        <v>479</v>
      </c>
      <c r="E33" s="163" t="s">
        <v>273</v>
      </c>
      <c r="F33" s="157" t="s">
        <v>398</v>
      </c>
      <c r="G33" s="164" t="s">
        <v>583</v>
      </c>
      <c r="H33" s="138" t="s">
        <v>77</v>
      </c>
      <c r="I33" s="165">
        <v>20</v>
      </c>
      <c r="J33" s="166">
        <v>389000</v>
      </c>
    </row>
    <row r="34" spans="1:10" ht="16.5" customHeight="1" x14ac:dyDescent="0.3">
      <c r="A34" s="304"/>
      <c r="B34" s="162" t="s">
        <v>274</v>
      </c>
      <c r="C34" s="128" t="s">
        <v>442</v>
      </c>
      <c r="D34" s="142" t="s">
        <v>480</v>
      </c>
      <c r="E34" s="163" t="s">
        <v>275</v>
      </c>
      <c r="F34" s="157" t="s">
        <v>399</v>
      </c>
      <c r="G34" s="164" t="s">
        <v>635</v>
      </c>
      <c r="H34" s="138" t="s">
        <v>77</v>
      </c>
      <c r="I34" s="165">
        <v>9</v>
      </c>
      <c r="J34" s="166">
        <v>212000</v>
      </c>
    </row>
    <row r="35" spans="1:10" ht="16.5" customHeight="1" x14ac:dyDescent="0.3">
      <c r="A35" s="304"/>
      <c r="B35" s="162" t="s">
        <v>274</v>
      </c>
      <c r="C35" s="128" t="s">
        <v>442</v>
      </c>
      <c r="D35" s="142" t="s">
        <v>481</v>
      </c>
      <c r="E35" s="163" t="s">
        <v>276</v>
      </c>
      <c r="F35" s="157" t="s">
        <v>400</v>
      </c>
      <c r="G35" s="164" t="s">
        <v>584</v>
      </c>
      <c r="H35" s="138" t="s">
        <v>77</v>
      </c>
      <c r="I35" s="165">
        <v>6</v>
      </c>
      <c r="J35" s="166">
        <v>174000</v>
      </c>
    </row>
    <row r="36" spans="1:10" ht="16.5" customHeight="1" x14ac:dyDescent="0.3">
      <c r="A36" s="304"/>
      <c r="B36" s="162" t="s">
        <v>277</v>
      </c>
      <c r="C36" s="128" t="s">
        <v>442</v>
      </c>
      <c r="D36" s="142" t="s">
        <v>482</v>
      </c>
      <c r="E36" s="163" t="s">
        <v>278</v>
      </c>
      <c r="F36" s="157" t="s">
        <v>401</v>
      </c>
      <c r="G36" s="164" t="s">
        <v>567</v>
      </c>
      <c r="H36" s="138" t="s">
        <v>77</v>
      </c>
      <c r="I36" s="165">
        <v>6</v>
      </c>
      <c r="J36" s="166">
        <v>68000</v>
      </c>
    </row>
    <row r="37" spans="1:10" ht="16.5" customHeight="1" x14ac:dyDescent="0.3">
      <c r="A37" s="304"/>
      <c r="B37" s="162" t="s">
        <v>279</v>
      </c>
      <c r="C37" s="128" t="s">
        <v>442</v>
      </c>
      <c r="D37" s="142" t="s">
        <v>483</v>
      </c>
      <c r="E37" s="163" t="s">
        <v>256</v>
      </c>
      <c r="F37" s="157" t="s">
        <v>385</v>
      </c>
      <c r="G37" s="164" t="s">
        <v>585</v>
      </c>
      <c r="H37" s="138" t="s">
        <v>77</v>
      </c>
      <c r="I37" s="165">
        <v>11</v>
      </c>
      <c r="J37" s="166">
        <v>273000</v>
      </c>
    </row>
    <row r="38" spans="1:10" ht="16.5" customHeight="1" x14ac:dyDescent="0.3">
      <c r="A38" s="304"/>
      <c r="B38" s="162" t="s">
        <v>280</v>
      </c>
      <c r="C38" s="128" t="s">
        <v>442</v>
      </c>
      <c r="D38" s="142" t="s">
        <v>484</v>
      </c>
      <c r="E38" s="163" t="s">
        <v>259</v>
      </c>
      <c r="F38" s="157" t="s">
        <v>387</v>
      </c>
      <c r="G38" s="164" t="s">
        <v>586</v>
      </c>
      <c r="H38" s="138" t="s">
        <v>77</v>
      </c>
      <c r="I38" s="165">
        <v>12</v>
      </c>
      <c r="J38" s="166">
        <v>177000</v>
      </c>
    </row>
    <row r="39" spans="1:10" ht="16.5" customHeight="1" x14ac:dyDescent="0.3">
      <c r="A39" s="304"/>
      <c r="B39" s="162" t="s">
        <v>281</v>
      </c>
      <c r="C39" s="173" t="s">
        <v>443</v>
      </c>
      <c r="D39" s="142" t="s">
        <v>485</v>
      </c>
      <c r="E39" s="163" t="s">
        <v>282</v>
      </c>
      <c r="F39" s="157" t="s">
        <v>402</v>
      </c>
      <c r="G39" s="164" t="s">
        <v>587</v>
      </c>
      <c r="H39" s="138" t="s">
        <v>77</v>
      </c>
      <c r="I39" s="165">
        <v>7</v>
      </c>
      <c r="J39" s="166">
        <v>147500</v>
      </c>
    </row>
    <row r="40" spans="1:10" ht="16.5" customHeight="1" x14ac:dyDescent="0.3">
      <c r="A40" s="304"/>
      <c r="B40" s="162" t="s">
        <v>283</v>
      </c>
      <c r="C40" s="173" t="s">
        <v>443</v>
      </c>
      <c r="D40" s="142" t="s">
        <v>486</v>
      </c>
      <c r="E40" s="163" t="s">
        <v>282</v>
      </c>
      <c r="F40" s="157" t="s">
        <v>402</v>
      </c>
      <c r="G40" s="164" t="s">
        <v>588</v>
      </c>
      <c r="H40" s="138" t="s">
        <v>77</v>
      </c>
      <c r="I40" s="165">
        <v>20</v>
      </c>
      <c r="J40" s="166">
        <v>59000</v>
      </c>
    </row>
    <row r="41" spans="1:10" ht="16.5" customHeight="1" x14ac:dyDescent="0.3">
      <c r="A41" s="304"/>
      <c r="B41" s="162" t="s">
        <v>283</v>
      </c>
      <c r="C41" s="173" t="s">
        <v>442</v>
      </c>
      <c r="D41" s="142" t="s">
        <v>487</v>
      </c>
      <c r="E41" s="163" t="s">
        <v>284</v>
      </c>
      <c r="F41" s="157" t="s">
        <v>403</v>
      </c>
      <c r="G41" s="164" t="s">
        <v>589</v>
      </c>
      <c r="H41" s="138" t="s">
        <v>77</v>
      </c>
      <c r="I41" s="165">
        <v>9</v>
      </c>
      <c r="J41" s="166">
        <v>204700</v>
      </c>
    </row>
    <row r="42" spans="1:10" ht="16.5" customHeight="1" x14ac:dyDescent="0.3">
      <c r="A42" s="304"/>
      <c r="B42" s="310"/>
      <c r="C42" s="311"/>
      <c r="D42" s="311"/>
      <c r="E42" s="311"/>
      <c r="F42" s="311"/>
      <c r="G42" s="312"/>
      <c r="H42" s="284">
        <v>15</v>
      </c>
      <c r="I42" s="285"/>
      <c r="J42" s="139">
        <f>SUM(J27:J41)</f>
        <v>3400200</v>
      </c>
    </row>
    <row r="43" spans="1:10" ht="16.5" customHeight="1" x14ac:dyDescent="0.3">
      <c r="A43" s="304" t="s">
        <v>19</v>
      </c>
      <c r="B43" s="154" t="s">
        <v>226</v>
      </c>
      <c r="C43" s="173" t="s">
        <v>442</v>
      </c>
      <c r="D43" s="142" t="s">
        <v>488</v>
      </c>
      <c r="E43" s="174" t="s">
        <v>285</v>
      </c>
      <c r="F43" s="157" t="s">
        <v>404</v>
      </c>
      <c r="G43" s="152" t="s">
        <v>590</v>
      </c>
      <c r="H43" s="71" t="s">
        <v>77</v>
      </c>
      <c r="I43" s="149">
        <v>7</v>
      </c>
      <c r="J43" s="175">
        <v>178000</v>
      </c>
    </row>
    <row r="44" spans="1:10" ht="16.5" customHeight="1" x14ac:dyDescent="0.3">
      <c r="A44" s="283"/>
      <c r="B44" s="176" t="s">
        <v>226</v>
      </c>
      <c r="C44" s="173" t="s">
        <v>444</v>
      </c>
      <c r="D44" s="142" t="s">
        <v>489</v>
      </c>
      <c r="E44" s="177" t="s">
        <v>286</v>
      </c>
      <c r="F44" s="178" t="s">
        <v>405</v>
      </c>
      <c r="G44" s="141"/>
      <c r="H44" s="150" t="s">
        <v>77</v>
      </c>
      <c r="I44" s="143"/>
      <c r="J44" s="179">
        <v>299830</v>
      </c>
    </row>
    <row r="45" spans="1:10" ht="16.5" customHeight="1" x14ac:dyDescent="0.3">
      <c r="A45" s="283"/>
      <c r="B45" s="154" t="s">
        <v>287</v>
      </c>
      <c r="C45" s="173" t="s">
        <v>440</v>
      </c>
      <c r="D45" s="142" t="s">
        <v>490</v>
      </c>
      <c r="E45" s="174" t="s">
        <v>282</v>
      </c>
      <c r="F45" s="157" t="s">
        <v>402</v>
      </c>
      <c r="G45" s="152" t="s">
        <v>288</v>
      </c>
      <c r="H45" s="71" t="s">
        <v>77</v>
      </c>
      <c r="I45" s="149">
        <v>20</v>
      </c>
      <c r="J45" s="175">
        <v>92000</v>
      </c>
    </row>
    <row r="46" spans="1:10" ht="16.5" customHeight="1" x14ac:dyDescent="0.3">
      <c r="A46" s="283"/>
      <c r="B46" s="154" t="s">
        <v>287</v>
      </c>
      <c r="C46" s="173" t="s">
        <v>445</v>
      </c>
      <c r="D46" s="142" t="s">
        <v>491</v>
      </c>
      <c r="E46" s="174" t="s">
        <v>289</v>
      </c>
      <c r="F46" s="157" t="s">
        <v>406</v>
      </c>
      <c r="G46" s="152" t="s">
        <v>636</v>
      </c>
      <c r="H46" s="71" t="s">
        <v>77</v>
      </c>
      <c r="I46" s="149">
        <v>15</v>
      </c>
      <c r="J46" s="175">
        <v>240000</v>
      </c>
    </row>
    <row r="47" spans="1:10" ht="16.5" customHeight="1" x14ac:dyDescent="0.3">
      <c r="A47" s="283"/>
      <c r="B47" s="154" t="s">
        <v>290</v>
      </c>
      <c r="C47" s="173" t="s">
        <v>441</v>
      </c>
      <c r="D47" s="142" t="s">
        <v>552</v>
      </c>
      <c r="E47" s="174" t="s">
        <v>282</v>
      </c>
      <c r="F47" s="157" t="s">
        <v>402</v>
      </c>
      <c r="G47" s="152" t="s">
        <v>291</v>
      </c>
      <c r="H47" s="71" t="s">
        <v>77</v>
      </c>
      <c r="I47" s="149">
        <v>10</v>
      </c>
      <c r="J47" s="175">
        <v>61000</v>
      </c>
    </row>
    <row r="48" spans="1:10" ht="16.5" customHeight="1" x14ac:dyDescent="0.3">
      <c r="A48" s="283"/>
      <c r="B48" s="154" t="s">
        <v>292</v>
      </c>
      <c r="C48" s="173" t="s">
        <v>440</v>
      </c>
      <c r="D48" s="142" t="s">
        <v>492</v>
      </c>
      <c r="E48" s="174" t="s">
        <v>293</v>
      </c>
      <c r="F48" s="157" t="s">
        <v>407</v>
      </c>
      <c r="G48" s="152" t="s">
        <v>591</v>
      </c>
      <c r="H48" s="71" t="s">
        <v>77</v>
      </c>
      <c r="I48" s="149">
        <v>8</v>
      </c>
      <c r="J48" s="175">
        <v>185000</v>
      </c>
    </row>
    <row r="49" spans="1:11" ht="16.5" customHeight="1" x14ac:dyDescent="0.3">
      <c r="A49" s="283"/>
      <c r="B49" s="154" t="s">
        <v>292</v>
      </c>
      <c r="C49" s="173" t="s">
        <v>442</v>
      </c>
      <c r="D49" s="142" t="s">
        <v>493</v>
      </c>
      <c r="E49" s="174" t="s">
        <v>294</v>
      </c>
      <c r="F49" s="157" t="s">
        <v>408</v>
      </c>
      <c r="G49" s="152" t="s">
        <v>592</v>
      </c>
      <c r="H49" s="71" t="s">
        <v>77</v>
      </c>
      <c r="I49" s="149">
        <v>3</v>
      </c>
      <c r="J49" s="175">
        <v>31000</v>
      </c>
    </row>
    <row r="50" spans="1:11" ht="16.5" customHeight="1" x14ac:dyDescent="0.3">
      <c r="A50" s="283"/>
      <c r="B50" s="180" t="s">
        <v>351</v>
      </c>
      <c r="C50" s="173" t="s">
        <v>439</v>
      </c>
      <c r="D50" s="142" t="s">
        <v>494</v>
      </c>
      <c r="E50" s="181" t="s">
        <v>352</v>
      </c>
      <c r="F50" s="157" t="s">
        <v>409</v>
      </c>
      <c r="G50" s="144" t="s">
        <v>637</v>
      </c>
      <c r="H50" s="150" t="s">
        <v>77</v>
      </c>
      <c r="I50" s="145">
        <v>5</v>
      </c>
      <c r="J50" s="182">
        <v>115000</v>
      </c>
    </row>
    <row r="51" spans="1:11" ht="16.5" customHeight="1" x14ac:dyDescent="0.3">
      <c r="A51" s="283"/>
      <c r="B51" s="180" t="s">
        <v>353</v>
      </c>
      <c r="C51" s="173" t="s">
        <v>439</v>
      </c>
      <c r="D51" s="142" t="s">
        <v>495</v>
      </c>
      <c r="E51" s="181" t="s">
        <v>275</v>
      </c>
      <c r="F51" s="157" t="s">
        <v>399</v>
      </c>
      <c r="G51" s="144" t="s">
        <v>638</v>
      </c>
      <c r="H51" s="150" t="s">
        <v>77</v>
      </c>
      <c r="I51" s="145">
        <v>13</v>
      </c>
      <c r="J51" s="182">
        <v>320000</v>
      </c>
    </row>
    <row r="52" spans="1:11" ht="16.5" customHeight="1" x14ac:dyDescent="0.3">
      <c r="A52" s="283"/>
      <c r="B52" s="180" t="s">
        <v>354</v>
      </c>
      <c r="C52" s="173" t="s">
        <v>439</v>
      </c>
      <c r="D52" s="142" t="s">
        <v>496</v>
      </c>
      <c r="E52" s="181" t="s">
        <v>355</v>
      </c>
      <c r="F52" s="157" t="s">
        <v>410</v>
      </c>
      <c r="G52" s="144" t="s">
        <v>639</v>
      </c>
      <c r="H52" s="150" t="s">
        <v>77</v>
      </c>
      <c r="I52" s="145">
        <v>14</v>
      </c>
      <c r="J52" s="182">
        <v>289000</v>
      </c>
    </row>
    <row r="53" spans="1:11" ht="16.5" customHeight="1" x14ac:dyDescent="0.3">
      <c r="A53" s="283"/>
      <c r="B53" s="180" t="s">
        <v>356</v>
      </c>
      <c r="C53" s="173" t="s">
        <v>439</v>
      </c>
      <c r="D53" s="142" t="s">
        <v>497</v>
      </c>
      <c r="E53" s="181" t="s">
        <v>357</v>
      </c>
      <c r="F53" s="157" t="s">
        <v>411</v>
      </c>
      <c r="G53" s="144" t="s">
        <v>639</v>
      </c>
      <c r="H53" s="150" t="s">
        <v>77</v>
      </c>
      <c r="I53" s="145">
        <v>18</v>
      </c>
      <c r="J53" s="182">
        <v>472000</v>
      </c>
    </row>
    <row r="54" spans="1:11" ht="16.5" customHeight="1" x14ac:dyDescent="0.3">
      <c r="A54" s="283"/>
      <c r="B54" s="180" t="s">
        <v>358</v>
      </c>
      <c r="C54" s="173" t="s">
        <v>439</v>
      </c>
      <c r="D54" s="142" t="s">
        <v>498</v>
      </c>
      <c r="E54" s="181" t="s">
        <v>359</v>
      </c>
      <c r="F54" s="157" t="s">
        <v>412</v>
      </c>
      <c r="G54" s="144" t="s">
        <v>592</v>
      </c>
      <c r="H54" s="150" t="s">
        <v>77</v>
      </c>
      <c r="I54" s="145">
        <v>3</v>
      </c>
      <c r="J54" s="182">
        <v>47000</v>
      </c>
    </row>
    <row r="55" spans="1:11" ht="16.5" customHeight="1" x14ac:dyDescent="0.3">
      <c r="A55" s="283"/>
      <c r="B55" s="180" t="s">
        <v>358</v>
      </c>
      <c r="C55" s="173" t="s">
        <v>439</v>
      </c>
      <c r="D55" s="142" t="s">
        <v>499</v>
      </c>
      <c r="E55" s="181" t="s">
        <v>360</v>
      </c>
      <c r="F55" s="157" t="s">
        <v>413</v>
      </c>
      <c r="G55" s="144" t="s">
        <v>593</v>
      </c>
      <c r="H55" s="150" t="s">
        <v>77</v>
      </c>
      <c r="I55" s="145">
        <v>13</v>
      </c>
      <c r="J55" s="182">
        <v>213000</v>
      </c>
    </row>
    <row r="56" spans="1:11" ht="16.5" customHeight="1" x14ac:dyDescent="0.3">
      <c r="A56" s="283"/>
      <c r="B56" s="180" t="s">
        <v>295</v>
      </c>
      <c r="C56" s="173" t="s">
        <v>439</v>
      </c>
      <c r="D56" s="142" t="s">
        <v>500</v>
      </c>
      <c r="E56" s="181" t="s">
        <v>361</v>
      </c>
      <c r="F56" s="157" t="s">
        <v>414</v>
      </c>
      <c r="G56" s="144" t="s">
        <v>594</v>
      </c>
      <c r="H56" s="150" t="s">
        <v>77</v>
      </c>
      <c r="I56" s="145">
        <v>8</v>
      </c>
      <c r="J56" s="182">
        <v>86000</v>
      </c>
      <c r="K56" s="196"/>
    </row>
    <row r="57" spans="1:11" ht="16.5" customHeight="1" x14ac:dyDescent="0.3">
      <c r="A57" s="283"/>
      <c r="B57" s="180" t="s">
        <v>227</v>
      </c>
      <c r="C57" s="173" t="s">
        <v>441</v>
      </c>
      <c r="D57" s="142" t="s">
        <v>501</v>
      </c>
      <c r="E57" s="181" t="s">
        <v>265</v>
      </c>
      <c r="F57" s="157" t="s">
        <v>390</v>
      </c>
      <c r="G57" s="144" t="s">
        <v>595</v>
      </c>
      <c r="H57" s="150" t="s">
        <v>77</v>
      </c>
      <c r="I57" s="145"/>
      <c r="J57" s="182">
        <v>114000</v>
      </c>
    </row>
    <row r="58" spans="1:11" ht="16.5" customHeight="1" x14ac:dyDescent="0.3">
      <c r="A58" s="283"/>
      <c r="B58" s="154" t="s">
        <v>296</v>
      </c>
      <c r="C58" s="173" t="s">
        <v>446</v>
      </c>
      <c r="D58" s="142" t="s">
        <v>502</v>
      </c>
      <c r="E58" s="174" t="s">
        <v>297</v>
      </c>
      <c r="F58" s="157" t="s">
        <v>415</v>
      </c>
      <c r="G58" s="152" t="s">
        <v>596</v>
      </c>
      <c r="H58" s="71" t="s">
        <v>77</v>
      </c>
      <c r="I58" s="149">
        <v>4</v>
      </c>
      <c r="J58" s="175">
        <v>43000</v>
      </c>
    </row>
    <row r="59" spans="1:11" ht="16.5" customHeight="1" x14ac:dyDescent="0.3">
      <c r="A59" s="304"/>
      <c r="B59" s="305"/>
      <c r="C59" s="306"/>
      <c r="D59" s="306"/>
      <c r="E59" s="306"/>
      <c r="F59" s="306"/>
      <c r="G59" s="307"/>
      <c r="H59" s="284">
        <v>16</v>
      </c>
      <c r="I59" s="285"/>
      <c r="J59" s="139">
        <f>SUM(J43:J58)</f>
        <v>2785830</v>
      </c>
    </row>
    <row r="60" spans="1:11" ht="16.5" customHeight="1" x14ac:dyDescent="0.3">
      <c r="A60" s="304" t="s">
        <v>20</v>
      </c>
      <c r="B60" s="154" t="s">
        <v>298</v>
      </c>
      <c r="C60" s="173" t="s">
        <v>440</v>
      </c>
      <c r="D60" s="142" t="s">
        <v>503</v>
      </c>
      <c r="E60" s="174" t="s">
        <v>278</v>
      </c>
      <c r="F60" s="157" t="s">
        <v>401</v>
      </c>
      <c r="G60" s="152" t="s">
        <v>597</v>
      </c>
      <c r="H60" s="71" t="s">
        <v>77</v>
      </c>
      <c r="I60" s="149">
        <v>7</v>
      </c>
      <c r="J60" s="175">
        <v>81000</v>
      </c>
    </row>
    <row r="61" spans="1:11" ht="16.5" customHeight="1" x14ac:dyDescent="0.3">
      <c r="A61" s="304"/>
      <c r="B61" s="154" t="s">
        <v>299</v>
      </c>
      <c r="C61" s="173" t="s">
        <v>440</v>
      </c>
      <c r="D61" s="142" t="s">
        <v>504</v>
      </c>
      <c r="E61" s="174" t="s">
        <v>278</v>
      </c>
      <c r="F61" s="157" t="s">
        <v>401</v>
      </c>
      <c r="G61" s="183" t="s">
        <v>598</v>
      </c>
      <c r="H61" s="71" t="s">
        <v>77</v>
      </c>
      <c r="I61" s="149">
        <v>8</v>
      </c>
      <c r="J61" s="175">
        <v>67000</v>
      </c>
    </row>
    <row r="62" spans="1:11" ht="16.5" customHeight="1" x14ac:dyDescent="0.3">
      <c r="A62" s="304"/>
      <c r="B62" s="154" t="s">
        <v>300</v>
      </c>
      <c r="C62" s="173" t="s">
        <v>441</v>
      </c>
      <c r="D62" s="142" t="s">
        <v>505</v>
      </c>
      <c r="E62" s="174" t="s">
        <v>301</v>
      </c>
      <c r="F62" s="157" t="s">
        <v>416</v>
      </c>
      <c r="G62" s="152" t="s">
        <v>599</v>
      </c>
      <c r="H62" s="71" t="s">
        <v>77</v>
      </c>
      <c r="I62" s="149">
        <v>4</v>
      </c>
      <c r="J62" s="175">
        <v>48160</v>
      </c>
    </row>
    <row r="63" spans="1:11" ht="16.5" customHeight="1" x14ac:dyDescent="0.3">
      <c r="A63" s="304"/>
      <c r="B63" s="154" t="s">
        <v>300</v>
      </c>
      <c r="C63" s="173" t="s">
        <v>440</v>
      </c>
      <c r="D63" s="142" t="s">
        <v>506</v>
      </c>
      <c r="E63" s="174" t="s">
        <v>275</v>
      </c>
      <c r="F63" s="157" t="s">
        <v>399</v>
      </c>
      <c r="G63" s="152" t="s">
        <v>600</v>
      </c>
      <c r="H63" s="71" t="s">
        <v>77</v>
      </c>
      <c r="I63" s="149">
        <v>10</v>
      </c>
      <c r="J63" s="175">
        <v>268000</v>
      </c>
    </row>
    <row r="64" spans="1:11" ht="16.5" customHeight="1" x14ac:dyDescent="0.3">
      <c r="A64" s="304"/>
      <c r="B64" s="154" t="s">
        <v>302</v>
      </c>
      <c r="C64" s="173" t="s">
        <v>446</v>
      </c>
      <c r="D64" s="142" t="s">
        <v>507</v>
      </c>
      <c r="E64" s="174" t="s">
        <v>265</v>
      </c>
      <c r="F64" s="157" t="s">
        <v>390</v>
      </c>
      <c r="G64" s="152" t="s">
        <v>640</v>
      </c>
      <c r="H64" s="71" t="s">
        <v>77</v>
      </c>
      <c r="I64" s="149"/>
      <c r="J64" s="175">
        <v>144000</v>
      </c>
    </row>
    <row r="65" spans="1:10" ht="16.5" customHeight="1" x14ac:dyDescent="0.3">
      <c r="A65" s="304"/>
      <c r="B65" s="154" t="s">
        <v>303</v>
      </c>
      <c r="C65" s="173" t="s">
        <v>440</v>
      </c>
      <c r="D65" s="142" t="s">
        <v>508</v>
      </c>
      <c r="E65" s="174" t="s">
        <v>304</v>
      </c>
      <c r="F65" s="157" t="s">
        <v>417</v>
      </c>
      <c r="G65" s="152" t="s">
        <v>601</v>
      </c>
      <c r="H65" s="71" t="s">
        <v>77</v>
      </c>
      <c r="I65" s="149">
        <v>15</v>
      </c>
      <c r="J65" s="175">
        <v>179500</v>
      </c>
    </row>
    <row r="66" spans="1:10" ht="16.5" customHeight="1" x14ac:dyDescent="0.3">
      <c r="A66" s="304"/>
      <c r="B66" s="154" t="s">
        <v>305</v>
      </c>
      <c r="C66" s="173" t="s">
        <v>440</v>
      </c>
      <c r="D66" s="142" t="s">
        <v>509</v>
      </c>
      <c r="E66" s="174" t="s">
        <v>306</v>
      </c>
      <c r="F66" s="157" t="s">
        <v>418</v>
      </c>
      <c r="G66" s="152" t="s">
        <v>641</v>
      </c>
      <c r="H66" s="71" t="s">
        <v>77</v>
      </c>
      <c r="I66" s="149">
        <v>7</v>
      </c>
      <c r="J66" s="175">
        <v>195000</v>
      </c>
    </row>
    <row r="67" spans="1:10" ht="16.5" customHeight="1" x14ac:dyDescent="0.3">
      <c r="A67" s="304"/>
      <c r="B67" s="154" t="s">
        <v>307</v>
      </c>
      <c r="C67" s="173" t="s">
        <v>440</v>
      </c>
      <c r="D67" s="142" t="s">
        <v>510</v>
      </c>
      <c r="E67" s="174" t="s">
        <v>265</v>
      </c>
      <c r="F67" s="157" t="s">
        <v>390</v>
      </c>
      <c r="G67" s="152" t="s">
        <v>642</v>
      </c>
      <c r="H67" s="71" t="s">
        <v>77</v>
      </c>
      <c r="I67" s="149"/>
      <c r="J67" s="175">
        <v>114000</v>
      </c>
    </row>
    <row r="68" spans="1:10" ht="15.75" customHeight="1" x14ac:dyDescent="0.3">
      <c r="A68" s="304"/>
      <c r="B68" s="154" t="s">
        <v>308</v>
      </c>
      <c r="C68" s="173" t="s">
        <v>440</v>
      </c>
      <c r="D68" s="142" t="s">
        <v>511</v>
      </c>
      <c r="E68" s="174" t="s">
        <v>373</v>
      </c>
      <c r="F68" s="157" t="s">
        <v>419</v>
      </c>
      <c r="G68" s="152" t="s">
        <v>643</v>
      </c>
      <c r="H68" s="71" t="s">
        <v>77</v>
      </c>
      <c r="I68" s="149">
        <v>17</v>
      </c>
      <c r="J68" s="175">
        <v>470000</v>
      </c>
    </row>
    <row r="69" spans="1:10" ht="16.5" customHeight="1" x14ac:dyDescent="0.3">
      <c r="A69" s="283"/>
      <c r="B69" s="180" t="s">
        <v>222</v>
      </c>
      <c r="C69" s="173" t="s">
        <v>440</v>
      </c>
      <c r="D69" s="142" t="s">
        <v>512</v>
      </c>
      <c r="E69" s="181" t="s">
        <v>278</v>
      </c>
      <c r="F69" s="157" t="s">
        <v>401</v>
      </c>
      <c r="G69" s="144" t="s">
        <v>602</v>
      </c>
      <c r="H69" s="150" t="s">
        <v>77</v>
      </c>
      <c r="I69" s="145">
        <v>14</v>
      </c>
      <c r="J69" s="182">
        <v>168000</v>
      </c>
    </row>
    <row r="70" spans="1:10" ht="16.5" customHeight="1" x14ac:dyDescent="0.3">
      <c r="A70" s="283"/>
      <c r="B70" s="180" t="s">
        <v>362</v>
      </c>
      <c r="C70" s="173" t="s">
        <v>440</v>
      </c>
      <c r="D70" s="142" t="s">
        <v>513</v>
      </c>
      <c r="E70" s="181" t="s">
        <v>275</v>
      </c>
      <c r="F70" s="157" t="s">
        <v>399</v>
      </c>
      <c r="G70" s="144" t="s">
        <v>603</v>
      </c>
      <c r="H70" s="150" t="s">
        <v>77</v>
      </c>
      <c r="I70" s="145">
        <v>18</v>
      </c>
      <c r="J70" s="182">
        <v>480000</v>
      </c>
    </row>
    <row r="71" spans="1:10" ht="16.5" customHeight="1" x14ac:dyDescent="0.3">
      <c r="A71" s="283"/>
      <c r="B71" s="180" t="s">
        <v>363</v>
      </c>
      <c r="C71" s="173" t="s">
        <v>440</v>
      </c>
      <c r="D71" s="142" t="s">
        <v>514</v>
      </c>
      <c r="E71" s="181" t="s">
        <v>265</v>
      </c>
      <c r="F71" s="157" t="s">
        <v>390</v>
      </c>
      <c r="G71" s="144" t="s">
        <v>644</v>
      </c>
      <c r="H71" s="150" t="s">
        <v>77</v>
      </c>
      <c r="I71" s="145"/>
      <c r="J71" s="182">
        <v>114000</v>
      </c>
    </row>
    <row r="72" spans="1:10" ht="16.5" customHeight="1" x14ac:dyDescent="0.3">
      <c r="A72" s="283"/>
      <c r="B72" s="180" t="s">
        <v>228</v>
      </c>
      <c r="C72" s="173" t="s">
        <v>440</v>
      </c>
      <c r="D72" s="142" t="s">
        <v>515</v>
      </c>
      <c r="E72" s="181" t="s">
        <v>364</v>
      </c>
      <c r="F72" s="157" t="s">
        <v>420</v>
      </c>
      <c r="G72" s="144" t="s">
        <v>645</v>
      </c>
      <c r="H72" s="150" t="s">
        <v>77</v>
      </c>
      <c r="I72" s="145">
        <v>9</v>
      </c>
      <c r="J72" s="182">
        <v>237000</v>
      </c>
    </row>
    <row r="73" spans="1:10" ht="16.5" customHeight="1" x14ac:dyDescent="0.3">
      <c r="A73" s="283"/>
      <c r="B73" s="180" t="s">
        <v>365</v>
      </c>
      <c r="C73" s="173" t="s">
        <v>627</v>
      </c>
      <c r="D73" s="142" t="s">
        <v>516</v>
      </c>
      <c r="E73" s="181" t="s">
        <v>270</v>
      </c>
      <c r="F73" s="157" t="s">
        <v>394</v>
      </c>
      <c r="G73" s="144" t="s">
        <v>604</v>
      </c>
      <c r="H73" s="150" t="s">
        <v>77</v>
      </c>
      <c r="I73" s="145">
        <v>15</v>
      </c>
      <c r="J73" s="182">
        <v>250000</v>
      </c>
    </row>
    <row r="74" spans="1:10" ht="16.5" customHeight="1" x14ac:dyDescent="0.3">
      <c r="A74" s="283"/>
      <c r="B74" s="154" t="s">
        <v>223</v>
      </c>
      <c r="C74" s="173" t="s">
        <v>440</v>
      </c>
      <c r="D74" s="142" t="s">
        <v>517</v>
      </c>
      <c r="E74" s="174" t="s">
        <v>309</v>
      </c>
      <c r="F74" s="157" t="s">
        <v>421</v>
      </c>
      <c r="G74" s="152" t="s">
        <v>598</v>
      </c>
      <c r="H74" s="71" t="s">
        <v>77</v>
      </c>
      <c r="I74" s="149">
        <v>5</v>
      </c>
      <c r="J74" s="175">
        <v>130420</v>
      </c>
    </row>
    <row r="75" spans="1:10" ht="16.5" customHeight="1" x14ac:dyDescent="0.3">
      <c r="A75" s="304"/>
      <c r="B75" s="197"/>
      <c r="C75" s="197"/>
      <c r="D75" s="198"/>
      <c r="E75" s="198"/>
      <c r="F75" s="198"/>
      <c r="G75" s="199"/>
      <c r="H75" s="284">
        <v>15</v>
      </c>
      <c r="I75" s="285"/>
      <c r="J75" s="139">
        <f>SUM(J60:J73,J74)</f>
        <v>2946080</v>
      </c>
    </row>
    <row r="76" spans="1:10" ht="16.5" customHeight="1" x14ac:dyDescent="0.3">
      <c r="A76" s="304" t="s">
        <v>21</v>
      </c>
      <c r="B76" s="154" t="s">
        <v>310</v>
      </c>
      <c r="C76" s="173" t="s">
        <v>449</v>
      </c>
      <c r="D76" s="142" t="s">
        <v>518</v>
      </c>
      <c r="E76" s="174" t="s">
        <v>276</v>
      </c>
      <c r="F76" s="157" t="s">
        <v>400</v>
      </c>
      <c r="G76" s="152" t="s">
        <v>646</v>
      </c>
      <c r="H76" s="71" t="s">
        <v>77</v>
      </c>
      <c r="I76" s="149">
        <v>5</v>
      </c>
      <c r="J76" s="175">
        <v>137000</v>
      </c>
    </row>
    <row r="77" spans="1:10" ht="16.5" customHeight="1" x14ac:dyDescent="0.3">
      <c r="A77" s="283"/>
      <c r="B77" s="154" t="s">
        <v>229</v>
      </c>
      <c r="C77" s="173" t="s">
        <v>442</v>
      </c>
      <c r="D77" s="142" t="s">
        <v>519</v>
      </c>
      <c r="E77" s="174" t="s">
        <v>275</v>
      </c>
      <c r="F77" s="157" t="s">
        <v>399</v>
      </c>
      <c r="G77" s="152" t="s">
        <v>605</v>
      </c>
      <c r="H77" s="71" t="s">
        <v>77</v>
      </c>
      <c r="I77" s="149">
        <v>9</v>
      </c>
      <c r="J77" s="175">
        <v>192000</v>
      </c>
    </row>
    <row r="78" spans="1:10" ht="16.5" customHeight="1" x14ac:dyDescent="0.3">
      <c r="A78" s="283"/>
      <c r="B78" s="154" t="s">
        <v>311</v>
      </c>
      <c r="C78" s="173" t="s">
        <v>440</v>
      </c>
      <c r="D78" s="142" t="s">
        <v>520</v>
      </c>
      <c r="E78" s="174" t="s">
        <v>256</v>
      </c>
      <c r="F78" s="157" t="s">
        <v>385</v>
      </c>
      <c r="G78" s="152" t="s">
        <v>606</v>
      </c>
      <c r="H78" s="71" t="s">
        <v>77</v>
      </c>
      <c r="I78" s="149">
        <v>17</v>
      </c>
      <c r="J78" s="175">
        <v>370000</v>
      </c>
    </row>
    <row r="79" spans="1:10" ht="16.5" customHeight="1" x14ac:dyDescent="0.3">
      <c r="A79" s="283"/>
      <c r="B79" s="154" t="s">
        <v>312</v>
      </c>
      <c r="C79" s="173" t="s">
        <v>440</v>
      </c>
      <c r="D79" s="142" t="s">
        <v>521</v>
      </c>
      <c r="E79" s="174" t="s">
        <v>313</v>
      </c>
      <c r="F79" s="157" t="s">
        <v>422</v>
      </c>
      <c r="G79" s="152" t="s">
        <v>607</v>
      </c>
      <c r="H79" s="71" t="s">
        <v>77</v>
      </c>
      <c r="I79" s="149">
        <v>7</v>
      </c>
      <c r="J79" s="175">
        <v>195000</v>
      </c>
    </row>
    <row r="80" spans="1:10" ht="16.5" customHeight="1" x14ac:dyDescent="0.3">
      <c r="A80" s="283"/>
      <c r="B80" s="154" t="s">
        <v>314</v>
      </c>
      <c r="C80" s="173" t="s">
        <v>440</v>
      </c>
      <c r="D80" s="142" t="s">
        <v>522</v>
      </c>
      <c r="E80" s="174" t="s">
        <v>315</v>
      </c>
      <c r="F80" s="157" t="s">
        <v>423</v>
      </c>
      <c r="G80" s="152" t="s">
        <v>647</v>
      </c>
      <c r="H80" s="71" t="s">
        <v>77</v>
      </c>
      <c r="I80" s="149">
        <v>7</v>
      </c>
      <c r="J80" s="175">
        <v>169400</v>
      </c>
    </row>
    <row r="81" spans="1:10" ht="16.5" customHeight="1" x14ac:dyDescent="0.3">
      <c r="A81" s="283"/>
      <c r="B81" s="154" t="s">
        <v>316</v>
      </c>
      <c r="C81" s="173" t="s">
        <v>440</v>
      </c>
      <c r="D81" s="142" t="s">
        <v>523</v>
      </c>
      <c r="E81" s="174" t="s">
        <v>317</v>
      </c>
      <c r="F81" s="157" t="s">
        <v>424</v>
      </c>
      <c r="G81" s="152" t="s">
        <v>608</v>
      </c>
      <c r="H81" s="71" t="s">
        <v>77</v>
      </c>
      <c r="I81" s="149">
        <v>22</v>
      </c>
      <c r="J81" s="175">
        <v>320100</v>
      </c>
    </row>
    <row r="82" spans="1:10" ht="16.5" customHeight="1" x14ac:dyDescent="0.3">
      <c r="A82" s="283"/>
      <c r="B82" s="154" t="s">
        <v>230</v>
      </c>
      <c r="C82" s="173" t="s">
        <v>440</v>
      </c>
      <c r="D82" s="142" t="s">
        <v>524</v>
      </c>
      <c r="E82" s="174" t="s">
        <v>276</v>
      </c>
      <c r="F82" s="157" t="s">
        <v>400</v>
      </c>
      <c r="G82" s="152" t="s">
        <v>609</v>
      </c>
      <c r="H82" s="71" t="s">
        <v>77</v>
      </c>
      <c r="I82" s="149">
        <v>10</v>
      </c>
      <c r="J82" s="175">
        <v>258000</v>
      </c>
    </row>
    <row r="83" spans="1:10" ht="16.5" customHeight="1" x14ac:dyDescent="0.3">
      <c r="A83" s="283"/>
      <c r="B83" s="154" t="s">
        <v>231</v>
      </c>
      <c r="C83" s="173" t="s">
        <v>443</v>
      </c>
      <c r="D83" s="142" t="s">
        <v>525</v>
      </c>
      <c r="E83" s="174" t="s">
        <v>318</v>
      </c>
      <c r="F83" s="157" t="s">
        <v>425</v>
      </c>
      <c r="G83" s="152" t="s">
        <v>610</v>
      </c>
      <c r="H83" s="71" t="s">
        <v>77</v>
      </c>
      <c r="I83" s="149">
        <v>4</v>
      </c>
      <c r="J83" s="175">
        <v>47000</v>
      </c>
    </row>
    <row r="84" spans="1:10" ht="16.5" customHeight="1" x14ac:dyDescent="0.3">
      <c r="A84" s="283"/>
      <c r="B84" s="154" t="s">
        <v>319</v>
      </c>
      <c r="C84" s="173" t="s">
        <v>440</v>
      </c>
      <c r="D84" s="142" t="s">
        <v>526</v>
      </c>
      <c r="E84" s="174" t="s">
        <v>278</v>
      </c>
      <c r="F84" s="157" t="s">
        <v>401</v>
      </c>
      <c r="G84" s="152" t="s">
        <v>648</v>
      </c>
      <c r="H84" s="71" t="s">
        <v>77</v>
      </c>
      <c r="I84" s="149">
        <v>5</v>
      </c>
      <c r="J84" s="175">
        <v>42000</v>
      </c>
    </row>
    <row r="85" spans="1:10" ht="16.5" customHeight="1" x14ac:dyDescent="0.3">
      <c r="A85" s="283"/>
      <c r="B85" s="154" t="s">
        <v>319</v>
      </c>
      <c r="C85" s="173" t="s">
        <v>440</v>
      </c>
      <c r="D85" s="142" t="s">
        <v>527</v>
      </c>
      <c r="E85" s="174" t="s">
        <v>320</v>
      </c>
      <c r="F85" s="157" t="s">
        <v>426</v>
      </c>
      <c r="G85" s="152" t="s">
        <v>611</v>
      </c>
      <c r="H85" s="71" t="s">
        <v>77</v>
      </c>
      <c r="I85" s="149">
        <v>8</v>
      </c>
      <c r="J85" s="175">
        <v>172000</v>
      </c>
    </row>
    <row r="86" spans="1:10" ht="16.5" customHeight="1" x14ac:dyDescent="0.3">
      <c r="A86" s="283"/>
      <c r="B86" s="154" t="s">
        <v>232</v>
      </c>
      <c r="C86" s="173" t="s">
        <v>440</v>
      </c>
      <c r="D86" s="142" t="s">
        <v>528</v>
      </c>
      <c r="E86" s="174" t="s">
        <v>321</v>
      </c>
      <c r="F86" s="157" t="s">
        <v>418</v>
      </c>
      <c r="G86" s="152" t="s">
        <v>649</v>
      </c>
      <c r="H86" s="71" t="s">
        <v>77</v>
      </c>
      <c r="I86" s="149">
        <v>5</v>
      </c>
      <c r="J86" s="175">
        <v>110000</v>
      </c>
    </row>
    <row r="87" spans="1:10" ht="16.5" customHeight="1" x14ac:dyDescent="0.3">
      <c r="A87" s="283"/>
      <c r="B87" s="154" t="s">
        <v>322</v>
      </c>
      <c r="C87" s="173" t="s">
        <v>440</v>
      </c>
      <c r="D87" s="142" t="s">
        <v>529</v>
      </c>
      <c r="E87" s="174" t="s">
        <v>323</v>
      </c>
      <c r="F87" s="157" t="s">
        <v>427</v>
      </c>
      <c r="G87" s="152" t="s">
        <v>592</v>
      </c>
      <c r="H87" s="71" t="s">
        <v>77</v>
      </c>
      <c r="I87" s="149">
        <v>3</v>
      </c>
      <c r="J87" s="175">
        <v>28000</v>
      </c>
    </row>
    <row r="88" spans="1:10" ht="16.5" customHeight="1" x14ac:dyDescent="0.3">
      <c r="A88" s="283"/>
      <c r="B88" s="154" t="s">
        <v>324</v>
      </c>
      <c r="C88" s="173" t="s">
        <v>440</v>
      </c>
      <c r="D88" s="142" t="s">
        <v>530</v>
      </c>
      <c r="E88" s="174" t="s">
        <v>315</v>
      </c>
      <c r="F88" s="157" t="s">
        <v>423</v>
      </c>
      <c r="G88" s="152" t="s">
        <v>612</v>
      </c>
      <c r="H88" s="71" t="s">
        <v>77</v>
      </c>
      <c r="I88" s="149">
        <v>18</v>
      </c>
      <c r="J88" s="175">
        <v>446000</v>
      </c>
    </row>
    <row r="89" spans="1:10" ht="16.5" customHeight="1" x14ac:dyDescent="0.3">
      <c r="A89" s="304"/>
      <c r="B89" s="313"/>
      <c r="C89" s="314"/>
      <c r="D89" s="314"/>
      <c r="E89" s="314"/>
      <c r="F89" s="314"/>
      <c r="G89" s="315"/>
      <c r="H89" s="284">
        <v>13</v>
      </c>
      <c r="I89" s="285"/>
      <c r="J89" s="139">
        <f>SUM(J76:J88)</f>
        <v>2486500</v>
      </c>
    </row>
    <row r="90" spans="1:10" ht="16.5" customHeight="1" x14ac:dyDescent="0.3">
      <c r="A90" s="319" t="s">
        <v>22</v>
      </c>
      <c r="B90" s="162" t="s">
        <v>325</v>
      </c>
      <c r="C90" s="173" t="s">
        <v>442</v>
      </c>
      <c r="D90" s="140" t="s">
        <v>531</v>
      </c>
      <c r="E90" s="163" t="s">
        <v>278</v>
      </c>
      <c r="F90" s="157" t="s">
        <v>401</v>
      </c>
      <c r="G90" s="164" t="s">
        <v>613</v>
      </c>
      <c r="H90" s="138" t="s">
        <v>77</v>
      </c>
      <c r="I90" s="184">
        <v>16</v>
      </c>
      <c r="J90" s="166">
        <v>134000</v>
      </c>
    </row>
    <row r="91" spans="1:10" ht="16.5" customHeight="1" x14ac:dyDescent="0.3">
      <c r="A91" s="300"/>
      <c r="B91" s="162" t="s">
        <v>325</v>
      </c>
      <c r="C91" s="173" t="s">
        <v>442</v>
      </c>
      <c r="D91" s="140" t="s">
        <v>532</v>
      </c>
      <c r="E91" s="163" t="s">
        <v>315</v>
      </c>
      <c r="F91" s="157" t="s">
        <v>423</v>
      </c>
      <c r="G91" s="164" t="s">
        <v>650</v>
      </c>
      <c r="H91" s="138" t="s">
        <v>77</v>
      </c>
      <c r="I91" s="184">
        <v>6</v>
      </c>
      <c r="J91" s="166">
        <v>120000</v>
      </c>
    </row>
    <row r="92" spans="1:10" ht="16.5" customHeight="1" x14ac:dyDescent="0.3">
      <c r="A92" s="300"/>
      <c r="B92" s="162" t="s">
        <v>326</v>
      </c>
      <c r="C92" s="173" t="s">
        <v>442</v>
      </c>
      <c r="D92" s="140" t="s">
        <v>533</v>
      </c>
      <c r="E92" s="163" t="s">
        <v>327</v>
      </c>
      <c r="F92" s="157" t="s">
        <v>428</v>
      </c>
      <c r="G92" s="164" t="s">
        <v>614</v>
      </c>
      <c r="H92" s="138" t="s">
        <v>77</v>
      </c>
      <c r="I92" s="184">
        <v>8</v>
      </c>
      <c r="J92" s="166">
        <v>204000</v>
      </c>
    </row>
    <row r="93" spans="1:10" ht="16.5" customHeight="1" x14ac:dyDescent="0.3">
      <c r="A93" s="300"/>
      <c r="B93" s="162" t="s">
        <v>328</v>
      </c>
      <c r="C93" s="173" t="s">
        <v>442</v>
      </c>
      <c r="D93" s="140" t="s">
        <v>553</v>
      </c>
      <c r="E93" s="163" t="s">
        <v>278</v>
      </c>
      <c r="F93" s="157" t="s">
        <v>401</v>
      </c>
      <c r="G93" s="164" t="s">
        <v>615</v>
      </c>
      <c r="H93" s="138" t="s">
        <v>77</v>
      </c>
      <c r="I93" s="184">
        <v>18</v>
      </c>
      <c r="J93" s="166">
        <v>145000</v>
      </c>
    </row>
    <row r="94" spans="1:10" ht="16.5" customHeight="1" x14ac:dyDescent="0.3">
      <c r="A94" s="300"/>
      <c r="B94" s="162" t="s">
        <v>328</v>
      </c>
      <c r="C94" s="173" t="s">
        <v>442</v>
      </c>
      <c r="D94" s="140" t="s">
        <v>534</v>
      </c>
      <c r="E94" s="163" t="s">
        <v>275</v>
      </c>
      <c r="F94" s="157" t="s">
        <v>399</v>
      </c>
      <c r="G94" s="164" t="s">
        <v>624</v>
      </c>
      <c r="H94" s="138" t="s">
        <v>77</v>
      </c>
      <c r="I94" s="184">
        <v>12</v>
      </c>
      <c r="J94" s="166">
        <v>300000</v>
      </c>
    </row>
    <row r="95" spans="1:10" ht="16.5" customHeight="1" x14ac:dyDescent="0.3">
      <c r="A95" s="300"/>
      <c r="B95" s="162" t="s">
        <v>329</v>
      </c>
      <c r="C95" s="173" t="s">
        <v>442</v>
      </c>
      <c r="D95" s="140" t="s">
        <v>535</v>
      </c>
      <c r="E95" s="163" t="s">
        <v>330</v>
      </c>
      <c r="F95" s="157" t="s">
        <v>429</v>
      </c>
      <c r="G95" s="164" t="s">
        <v>616</v>
      </c>
      <c r="H95" s="138" t="s">
        <v>77</v>
      </c>
      <c r="I95" s="184">
        <v>17</v>
      </c>
      <c r="J95" s="166">
        <v>372000</v>
      </c>
    </row>
    <row r="96" spans="1:10" ht="16.5" customHeight="1" x14ac:dyDescent="0.3">
      <c r="A96" s="300"/>
      <c r="B96" s="162" t="s">
        <v>233</v>
      </c>
      <c r="C96" s="173" t="s">
        <v>442</v>
      </c>
      <c r="D96" s="140" t="s">
        <v>536</v>
      </c>
      <c r="E96" s="163" t="s">
        <v>276</v>
      </c>
      <c r="F96" s="157" t="s">
        <v>400</v>
      </c>
      <c r="G96" s="164" t="s">
        <v>617</v>
      </c>
      <c r="H96" s="138" t="s">
        <v>77</v>
      </c>
      <c r="I96" s="184">
        <v>16</v>
      </c>
      <c r="J96" s="166">
        <v>370000</v>
      </c>
    </row>
    <row r="97" spans="1:10" ht="16.5" customHeight="1" x14ac:dyDescent="0.3">
      <c r="A97" s="300"/>
      <c r="B97" s="162" t="s">
        <v>331</v>
      </c>
      <c r="C97" s="173" t="s">
        <v>442</v>
      </c>
      <c r="D97" s="140" t="s">
        <v>537</v>
      </c>
      <c r="E97" s="163" t="s">
        <v>332</v>
      </c>
      <c r="F97" s="157" t="s">
        <v>430</v>
      </c>
      <c r="G97" s="164" t="s">
        <v>651</v>
      </c>
      <c r="H97" s="138" t="s">
        <v>77</v>
      </c>
      <c r="I97" s="184">
        <v>6</v>
      </c>
      <c r="J97" s="166">
        <v>84000</v>
      </c>
    </row>
    <row r="98" spans="1:10" ht="16.5" customHeight="1" x14ac:dyDescent="0.3">
      <c r="A98" s="300"/>
      <c r="B98" s="162" t="s">
        <v>333</v>
      </c>
      <c r="C98" s="173" t="s">
        <v>442</v>
      </c>
      <c r="D98" s="140" t="s">
        <v>538</v>
      </c>
      <c r="E98" s="163" t="s">
        <v>334</v>
      </c>
      <c r="F98" s="157" t="s">
        <v>431</v>
      </c>
      <c r="G98" s="164" t="s">
        <v>618</v>
      </c>
      <c r="H98" s="138" t="s">
        <v>77</v>
      </c>
      <c r="I98" s="184">
        <v>9</v>
      </c>
      <c r="J98" s="166">
        <v>125000</v>
      </c>
    </row>
    <row r="99" spans="1:10" ht="16.5" customHeight="1" x14ac:dyDescent="0.3">
      <c r="A99" s="300"/>
      <c r="B99" s="162" t="s">
        <v>335</v>
      </c>
      <c r="C99" s="173" t="s">
        <v>442</v>
      </c>
      <c r="D99" s="140" t="s">
        <v>539</v>
      </c>
      <c r="E99" s="163" t="s">
        <v>265</v>
      </c>
      <c r="F99" s="157" t="s">
        <v>390</v>
      </c>
      <c r="G99" s="164" t="s">
        <v>652</v>
      </c>
      <c r="H99" s="138" t="s">
        <v>77</v>
      </c>
      <c r="I99" s="184">
        <v>4</v>
      </c>
      <c r="J99" s="166">
        <v>105000</v>
      </c>
    </row>
    <row r="100" spans="1:10" ht="16.5" customHeight="1" x14ac:dyDescent="0.3">
      <c r="A100" s="300"/>
      <c r="B100" s="162" t="s">
        <v>336</v>
      </c>
      <c r="C100" s="173" t="s">
        <v>442</v>
      </c>
      <c r="D100" s="140" t="s">
        <v>540</v>
      </c>
      <c r="E100" s="163" t="s">
        <v>278</v>
      </c>
      <c r="F100" s="157" t="s">
        <v>401</v>
      </c>
      <c r="G100" s="164" t="s">
        <v>653</v>
      </c>
      <c r="H100" s="138" t="s">
        <v>77</v>
      </c>
      <c r="I100" s="184">
        <v>5</v>
      </c>
      <c r="J100" s="166">
        <v>123000</v>
      </c>
    </row>
    <row r="101" spans="1:10" ht="16.5" customHeight="1" x14ac:dyDescent="0.3">
      <c r="A101" s="301"/>
      <c r="B101" s="316"/>
      <c r="C101" s="317"/>
      <c r="D101" s="317"/>
      <c r="E101" s="317"/>
      <c r="F101" s="317"/>
      <c r="G101" s="318"/>
      <c r="H101" s="295">
        <v>11</v>
      </c>
      <c r="I101" s="296"/>
      <c r="J101" s="139">
        <f>SUM(J90:J100)</f>
        <v>2082000</v>
      </c>
    </row>
    <row r="102" spans="1:10" ht="16.5" customHeight="1" x14ac:dyDescent="0.3">
      <c r="A102" s="304" t="s">
        <v>219</v>
      </c>
      <c r="B102" s="185" t="s">
        <v>555</v>
      </c>
      <c r="C102" s="142" t="s">
        <v>447</v>
      </c>
      <c r="D102" s="140" t="s">
        <v>541</v>
      </c>
      <c r="E102" s="186" t="s">
        <v>337</v>
      </c>
      <c r="F102" s="157" t="s">
        <v>432</v>
      </c>
      <c r="G102" s="186" t="s">
        <v>619</v>
      </c>
      <c r="H102" s="187" t="s">
        <v>77</v>
      </c>
      <c r="I102" s="188">
        <v>3</v>
      </c>
      <c r="J102" s="189">
        <v>48000</v>
      </c>
    </row>
    <row r="103" spans="1:10" ht="16.5" customHeight="1" x14ac:dyDescent="0.3">
      <c r="A103" s="304"/>
      <c r="B103" s="185" t="s">
        <v>556</v>
      </c>
      <c r="C103" s="142" t="s">
        <v>447</v>
      </c>
      <c r="D103" s="140" t="s">
        <v>542</v>
      </c>
      <c r="E103" s="186" t="s">
        <v>338</v>
      </c>
      <c r="F103" s="157" t="s">
        <v>429</v>
      </c>
      <c r="G103" s="186" t="s">
        <v>654</v>
      </c>
      <c r="H103" s="187" t="s">
        <v>77</v>
      </c>
      <c r="I103" s="188">
        <v>5</v>
      </c>
      <c r="J103" s="189">
        <v>99000</v>
      </c>
    </row>
    <row r="104" spans="1:10" ht="16.5" customHeight="1" x14ac:dyDescent="0.3">
      <c r="A104" s="304"/>
      <c r="B104" s="185" t="s">
        <v>557</v>
      </c>
      <c r="C104" s="142" t="s">
        <v>447</v>
      </c>
      <c r="D104" s="140" t="s">
        <v>543</v>
      </c>
      <c r="E104" s="186" t="s">
        <v>339</v>
      </c>
      <c r="F104" s="157" t="s">
        <v>433</v>
      </c>
      <c r="G104" s="186" t="s">
        <v>642</v>
      </c>
      <c r="H104" s="187" t="s">
        <v>77</v>
      </c>
      <c r="I104" s="188">
        <v>9</v>
      </c>
      <c r="J104" s="189">
        <v>247000</v>
      </c>
    </row>
    <row r="105" spans="1:10" ht="16.5" customHeight="1" x14ac:dyDescent="0.3">
      <c r="A105" s="304"/>
      <c r="B105" s="316"/>
      <c r="C105" s="317"/>
      <c r="D105" s="317"/>
      <c r="E105" s="317"/>
      <c r="F105" s="317"/>
      <c r="G105" s="318"/>
      <c r="H105" s="295">
        <v>3</v>
      </c>
      <c r="I105" s="296"/>
      <c r="J105" s="139">
        <f>SUM(J102:J104)</f>
        <v>394000</v>
      </c>
    </row>
    <row r="106" spans="1:10" ht="16.5" customHeight="1" x14ac:dyDescent="0.3">
      <c r="A106" s="304" t="s">
        <v>24</v>
      </c>
      <c r="B106" s="185" t="s">
        <v>558</v>
      </c>
      <c r="C106" s="142" t="s">
        <v>448</v>
      </c>
      <c r="D106" s="153" t="s">
        <v>544</v>
      </c>
      <c r="E106" s="186" t="s">
        <v>340</v>
      </c>
      <c r="F106" s="157" t="s">
        <v>434</v>
      </c>
      <c r="G106" s="186" t="s">
        <v>566</v>
      </c>
      <c r="H106" s="187" t="s">
        <v>77</v>
      </c>
      <c r="I106" s="188">
        <v>7</v>
      </c>
      <c r="J106" s="189">
        <v>154000</v>
      </c>
    </row>
    <row r="107" spans="1:10" ht="16.5" customHeight="1" x14ac:dyDescent="0.3">
      <c r="A107" s="304"/>
      <c r="B107" s="185" t="s">
        <v>559</v>
      </c>
      <c r="C107" s="142" t="s">
        <v>448</v>
      </c>
      <c r="D107" s="153" t="s">
        <v>545</v>
      </c>
      <c r="E107" s="186" t="s">
        <v>341</v>
      </c>
      <c r="F107" s="157" t="s">
        <v>435</v>
      </c>
      <c r="G107" s="186" t="s">
        <v>620</v>
      </c>
      <c r="H107" s="187" t="s">
        <v>77</v>
      </c>
      <c r="I107" s="188">
        <v>50</v>
      </c>
      <c r="J107" s="189">
        <v>64000</v>
      </c>
    </row>
    <row r="108" spans="1:10" ht="16.5" customHeight="1" x14ac:dyDescent="0.3">
      <c r="A108" s="304"/>
      <c r="B108" s="185" t="s">
        <v>560</v>
      </c>
      <c r="C108" s="142" t="s">
        <v>448</v>
      </c>
      <c r="D108" s="153" t="s">
        <v>546</v>
      </c>
      <c r="E108" s="186" t="s">
        <v>342</v>
      </c>
      <c r="F108" s="157" t="s">
        <v>382</v>
      </c>
      <c r="G108" s="186" t="s">
        <v>450</v>
      </c>
      <c r="H108" s="187" t="s">
        <v>77</v>
      </c>
      <c r="I108" s="188">
        <v>200</v>
      </c>
      <c r="J108" s="189">
        <v>141600</v>
      </c>
    </row>
    <row r="109" spans="1:10" ht="16.5" customHeight="1" x14ac:dyDescent="0.3">
      <c r="A109" s="304"/>
      <c r="B109" s="185" t="s">
        <v>561</v>
      </c>
      <c r="C109" s="142" t="s">
        <v>448</v>
      </c>
      <c r="D109" s="153" t="s">
        <v>547</v>
      </c>
      <c r="E109" s="186" t="s">
        <v>343</v>
      </c>
      <c r="F109" s="157" t="s">
        <v>401</v>
      </c>
      <c r="G109" s="186" t="s">
        <v>621</v>
      </c>
      <c r="H109" s="187" t="s">
        <v>77</v>
      </c>
      <c r="I109" s="188">
        <v>4</v>
      </c>
      <c r="J109" s="189">
        <v>50000</v>
      </c>
    </row>
    <row r="110" spans="1:10" ht="16.5" customHeight="1" x14ac:dyDescent="0.3">
      <c r="A110" s="304"/>
      <c r="B110" s="185" t="s">
        <v>562</v>
      </c>
      <c r="C110" s="142" t="s">
        <v>448</v>
      </c>
      <c r="D110" s="153" t="s">
        <v>548</v>
      </c>
      <c r="E110" s="186" t="s">
        <v>344</v>
      </c>
      <c r="F110" s="157" t="s">
        <v>436</v>
      </c>
      <c r="G110" s="186" t="s">
        <v>642</v>
      </c>
      <c r="H110" s="187" t="s">
        <v>77</v>
      </c>
      <c r="I110" s="188">
        <v>7</v>
      </c>
      <c r="J110" s="189">
        <v>70000</v>
      </c>
    </row>
    <row r="111" spans="1:10" ht="16.5" customHeight="1" x14ac:dyDescent="0.3">
      <c r="A111" s="304"/>
      <c r="B111" s="185" t="s">
        <v>562</v>
      </c>
      <c r="C111" s="142" t="s">
        <v>448</v>
      </c>
      <c r="D111" s="153" t="s">
        <v>549</v>
      </c>
      <c r="E111" s="186" t="s">
        <v>343</v>
      </c>
      <c r="F111" s="157" t="s">
        <v>401</v>
      </c>
      <c r="G111" s="186" t="s">
        <v>622</v>
      </c>
      <c r="H111" s="187" t="s">
        <v>77</v>
      </c>
      <c r="I111" s="188">
        <v>7</v>
      </c>
      <c r="J111" s="189">
        <v>52000</v>
      </c>
    </row>
    <row r="112" spans="1:10" ht="16.5" customHeight="1" x14ac:dyDescent="0.3">
      <c r="A112" s="304"/>
      <c r="B112" s="185" t="s">
        <v>563</v>
      </c>
      <c r="C112" s="142" t="s">
        <v>448</v>
      </c>
      <c r="D112" s="153" t="s">
        <v>550</v>
      </c>
      <c r="E112" s="186" t="s">
        <v>345</v>
      </c>
      <c r="F112" s="157" t="s">
        <v>437</v>
      </c>
      <c r="G112" s="186" t="s">
        <v>623</v>
      </c>
      <c r="H112" s="187" t="s">
        <v>77</v>
      </c>
      <c r="I112" s="188">
        <v>15</v>
      </c>
      <c r="J112" s="189">
        <v>394000</v>
      </c>
    </row>
    <row r="113" spans="1:10" ht="16.5" customHeight="1" x14ac:dyDescent="0.3">
      <c r="A113" s="304"/>
      <c r="B113" s="316"/>
      <c r="C113" s="317"/>
      <c r="D113" s="317"/>
      <c r="E113" s="317"/>
      <c r="F113" s="317"/>
      <c r="G113" s="318"/>
      <c r="H113" s="284">
        <v>7</v>
      </c>
      <c r="I113" s="285"/>
      <c r="J113" s="139">
        <f>SUM(J106:J112)</f>
        <v>925600</v>
      </c>
    </row>
    <row r="114" spans="1:10" ht="16.5" customHeight="1" x14ac:dyDescent="0.3">
      <c r="A114" s="300" t="s">
        <v>451</v>
      </c>
      <c r="B114" s="185"/>
      <c r="C114" s="148"/>
      <c r="D114" s="200" t="s">
        <v>554</v>
      </c>
      <c r="E114" s="186"/>
      <c r="F114" s="186"/>
      <c r="G114" s="186"/>
      <c r="H114" s="187"/>
      <c r="I114" s="188"/>
      <c r="J114" s="189">
        <v>0</v>
      </c>
    </row>
    <row r="115" spans="1:10" ht="16.5" customHeight="1" x14ac:dyDescent="0.3">
      <c r="A115" s="301"/>
      <c r="B115" s="297"/>
      <c r="C115" s="298"/>
      <c r="D115" s="298"/>
      <c r="E115" s="298"/>
      <c r="F115" s="298"/>
      <c r="G115" s="299"/>
      <c r="H115" s="295"/>
      <c r="I115" s="296"/>
      <c r="J115" s="139">
        <v>0</v>
      </c>
    </row>
    <row r="116" spans="1:10" ht="16.5" hidden="1" customHeight="1" x14ac:dyDescent="0.3">
      <c r="A116" s="319" t="s">
        <v>26</v>
      </c>
      <c r="B116" s="185"/>
      <c r="C116" s="148"/>
      <c r="D116" s="186"/>
      <c r="E116" s="190"/>
      <c r="F116" s="190"/>
      <c r="G116" s="186"/>
      <c r="H116" s="187"/>
      <c r="I116" s="188"/>
      <c r="J116" s="189"/>
    </row>
    <row r="117" spans="1:10" ht="16.5" hidden="1" customHeight="1" x14ac:dyDescent="0.3">
      <c r="A117" s="300"/>
      <c r="B117" s="185"/>
      <c r="C117" s="148"/>
      <c r="D117" s="186"/>
      <c r="E117" s="190"/>
      <c r="F117" s="190"/>
      <c r="G117" s="186"/>
      <c r="H117" s="187"/>
      <c r="I117" s="188"/>
      <c r="J117" s="189"/>
    </row>
    <row r="118" spans="1:10" ht="16.5" hidden="1" customHeight="1" x14ac:dyDescent="0.3">
      <c r="A118" s="300"/>
      <c r="B118" s="185"/>
      <c r="C118" s="148"/>
      <c r="D118" s="186"/>
      <c r="E118" s="190"/>
      <c r="F118" s="190"/>
      <c r="G118" s="186"/>
      <c r="H118" s="187"/>
      <c r="I118" s="188"/>
      <c r="J118" s="189"/>
    </row>
    <row r="119" spans="1:10" ht="16.5" hidden="1" customHeight="1" x14ac:dyDescent="0.3">
      <c r="A119" s="300"/>
      <c r="B119" s="185"/>
      <c r="C119" s="148"/>
      <c r="D119" s="186"/>
      <c r="E119" s="190"/>
      <c r="F119" s="190"/>
      <c r="G119" s="186"/>
      <c r="H119" s="187"/>
      <c r="I119" s="188"/>
      <c r="J119" s="189"/>
    </row>
    <row r="120" spans="1:10" ht="16.5" hidden="1" customHeight="1" x14ac:dyDescent="0.3">
      <c r="A120" s="300"/>
      <c r="B120" s="185"/>
      <c r="C120" s="148"/>
      <c r="D120" s="186"/>
      <c r="E120" s="190"/>
      <c r="F120" s="190"/>
      <c r="G120" s="186"/>
      <c r="H120" s="187"/>
      <c r="I120" s="188"/>
      <c r="J120" s="189"/>
    </row>
    <row r="121" spans="1:10" ht="16.5" hidden="1" customHeight="1" x14ac:dyDescent="0.3">
      <c r="A121" s="300"/>
      <c r="B121" s="185"/>
      <c r="C121" s="148"/>
      <c r="D121" s="186"/>
      <c r="E121" s="190"/>
      <c r="F121" s="190"/>
      <c r="G121" s="186"/>
      <c r="H121" s="187"/>
      <c r="I121" s="188"/>
      <c r="J121" s="189"/>
    </row>
    <row r="122" spans="1:10" ht="16.5" hidden="1" customHeight="1" x14ac:dyDescent="0.3">
      <c r="A122" s="300"/>
      <c r="B122" s="185"/>
      <c r="C122" s="148"/>
      <c r="D122" s="186"/>
      <c r="E122" s="190"/>
      <c r="F122" s="190"/>
      <c r="G122" s="186"/>
      <c r="H122" s="187"/>
      <c r="I122" s="188"/>
      <c r="J122" s="189"/>
    </row>
    <row r="123" spans="1:10" ht="16.5" hidden="1" customHeight="1" x14ac:dyDescent="0.3">
      <c r="A123" s="300"/>
      <c r="B123" s="185"/>
      <c r="C123" s="148"/>
      <c r="D123" s="186"/>
      <c r="E123" s="190"/>
      <c r="F123" s="190"/>
      <c r="G123" s="186"/>
      <c r="H123" s="187"/>
      <c r="I123" s="188"/>
      <c r="J123" s="189"/>
    </row>
    <row r="124" spans="1:10" ht="16.5" hidden="1" customHeight="1" x14ac:dyDescent="0.3">
      <c r="A124" s="300"/>
      <c r="B124" s="185"/>
      <c r="C124" s="148"/>
      <c r="D124" s="186"/>
      <c r="E124" s="190"/>
      <c r="F124" s="190"/>
      <c r="G124" s="186"/>
      <c r="H124" s="187"/>
      <c r="I124" s="188"/>
      <c r="J124" s="189"/>
    </row>
    <row r="125" spans="1:10" ht="16.5" hidden="1" customHeight="1" x14ac:dyDescent="0.3">
      <c r="A125" s="301"/>
      <c r="B125" s="324"/>
      <c r="C125" s="325"/>
      <c r="D125" s="325"/>
      <c r="E125" s="325"/>
      <c r="F125" s="325"/>
      <c r="G125" s="326"/>
      <c r="H125" s="327"/>
      <c r="I125" s="328"/>
      <c r="J125" s="139"/>
    </row>
    <row r="126" spans="1:10" ht="16.5" hidden="1" customHeight="1" x14ac:dyDescent="0.3">
      <c r="A126" s="319" t="s">
        <v>27</v>
      </c>
      <c r="B126" s="185"/>
      <c r="C126" s="148"/>
      <c r="D126" s="186"/>
      <c r="E126" s="186"/>
      <c r="F126" s="186"/>
      <c r="G126" s="186"/>
      <c r="H126" s="187"/>
      <c r="I126" s="188"/>
      <c r="J126" s="189"/>
    </row>
    <row r="127" spans="1:10" ht="16.5" hidden="1" customHeight="1" x14ac:dyDescent="0.3">
      <c r="A127" s="300"/>
      <c r="B127" s="185"/>
      <c r="C127" s="148"/>
      <c r="D127" s="186"/>
      <c r="E127" s="191"/>
      <c r="F127" s="191"/>
      <c r="G127" s="186"/>
      <c r="H127" s="187"/>
      <c r="I127" s="188"/>
      <c r="J127" s="189"/>
    </row>
    <row r="128" spans="1:10" ht="16.5" hidden="1" customHeight="1" x14ac:dyDescent="0.3">
      <c r="A128" s="300"/>
      <c r="B128" s="185"/>
      <c r="C128" s="148"/>
      <c r="D128" s="186"/>
      <c r="E128" s="191"/>
      <c r="F128" s="191"/>
      <c r="G128" s="186"/>
      <c r="H128" s="187"/>
      <c r="I128" s="188"/>
      <c r="J128" s="189"/>
    </row>
    <row r="129" spans="1:10" ht="16.5" hidden="1" customHeight="1" x14ac:dyDescent="0.3">
      <c r="A129" s="300"/>
      <c r="B129" s="185"/>
      <c r="C129" s="148"/>
      <c r="D129" s="186"/>
      <c r="E129" s="191"/>
      <c r="F129" s="191"/>
      <c r="G129" s="186"/>
      <c r="H129" s="187"/>
      <c r="I129" s="188"/>
      <c r="J129" s="189"/>
    </row>
    <row r="130" spans="1:10" ht="16.5" hidden="1" customHeight="1" x14ac:dyDescent="0.3">
      <c r="A130" s="301"/>
      <c r="B130" s="324"/>
      <c r="C130" s="325"/>
      <c r="D130" s="325"/>
      <c r="E130" s="325"/>
      <c r="F130" s="325"/>
      <c r="G130" s="326"/>
      <c r="H130" s="327"/>
      <c r="I130" s="328"/>
      <c r="J130" s="139"/>
    </row>
    <row r="131" spans="1:10" ht="16.5" hidden="1" customHeight="1" x14ac:dyDescent="0.3">
      <c r="A131" s="319" t="s">
        <v>28</v>
      </c>
      <c r="B131" s="185"/>
      <c r="C131" s="148"/>
      <c r="D131" s="192"/>
      <c r="E131" s="190"/>
      <c r="F131" s="190"/>
      <c r="G131" s="186"/>
      <c r="H131" s="187"/>
      <c r="I131" s="188"/>
      <c r="J131" s="189"/>
    </row>
    <row r="132" spans="1:10" ht="16.5" hidden="1" customHeight="1" x14ac:dyDescent="0.3">
      <c r="A132" s="300"/>
      <c r="B132" s="185"/>
      <c r="C132" s="148"/>
      <c r="D132" s="192"/>
      <c r="E132" s="190"/>
      <c r="F132" s="190"/>
      <c r="G132" s="186"/>
      <c r="H132" s="187"/>
      <c r="I132" s="188"/>
      <c r="J132" s="189"/>
    </row>
    <row r="133" spans="1:10" ht="16.5" hidden="1" customHeight="1" x14ac:dyDescent="0.3">
      <c r="A133" s="300"/>
      <c r="B133" s="185"/>
      <c r="C133" s="148"/>
      <c r="D133" s="192"/>
      <c r="E133" s="190"/>
      <c r="F133" s="190"/>
      <c r="G133" s="186"/>
      <c r="H133" s="187"/>
      <c r="I133" s="188"/>
      <c r="J133" s="189"/>
    </row>
    <row r="134" spans="1:10" ht="16.5" hidden="1" customHeight="1" x14ac:dyDescent="0.3">
      <c r="A134" s="300"/>
      <c r="B134" s="185"/>
      <c r="C134" s="148"/>
      <c r="D134" s="192"/>
      <c r="E134" s="190"/>
      <c r="F134" s="190"/>
      <c r="G134" s="186"/>
      <c r="H134" s="187"/>
      <c r="I134" s="188"/>
      <c r="J134" s="189"/>
    </row>
    <row r="135" spans="1:10" ht="16.5" hidden="1" customHeight="1" x14ac:dyDescent="0.3">
      <c r="A135" s="300"/>
      <c r="B135" s="185"/>
      <c r="C135" s="148"/>
      <c r="D135" s="192"/>
      <c r="E135" s="190"/>
      <c r="F135" s="190"/>
      <c r="G135" s="186"/>
      <c r="H135" s="187"/>
      <c r="I135" s="188"/>
      <c r="J135" s="189"/>
    </row>
    <row r="136" spans="1:10" ht="16.5" hidden="1" customHeight="1" x14ac:dyDescent="0.3">
      <c r="A136" s="300"/>
      <c r="B136" s="185"/>
      <c r="C136" s="148"/>
      <c r="D136" s="192"/>
      <c r="E136" s="190"/>
      <c r="F136" s="190"/>
      <c r="G136" s="186"/>
      <c r="H136" s="187"/>
      <c r="I136" s="188"/>
      <c r="J136" s="189"/>
    </row>
    <row r="137" spans="1:10" ht="16.5" hidden="1" customHeight="1" x14ac:dyDescent="0.3">
      <c r="A137" s="300"/>
      <c r="B137" s="185"/>
      <c r="C137" s="148"/>
      <c r="D137" s="192"/>
      <c r="E137" s="190"/>
      <c r="F137" s="190"/>
      <c r="G137" s="186"/>
      <c r="H137" s="187"/>
      <c r="I137" s="188"/>
      <c r="J137" s="189"/>
    </row>
    <row r="138" spans="1:10" ht="16.5" hidden="1" customHeight="1" x14ac:dyDescent="0.3">
      <c r="A138" s="300"/>
      <c r="B138" s="185"/>
      <c r="C138" s="148"/>
      <c r="D138" s="192"/>
      <c r="E138" s="190"/>
      <c r="F138" s="190"/>
      <c r="G138" s="186"/>
      <c r="H138" s="187"/>
      <c r="I138" s="188"/>
      <c r="J138" s="189"/>
    </row>
    <row r="139" spans="1:10" ht="16.5" hidden="1" customHeight="1" x14ac:dyDescent="0.3">
      <c r="A139" s="300"/>
      <c r="B139" s="185"/>
      <c r="C139" s="148"/>
      <c r="D139" s="192"/>
      <c r="E139" s="190"/>
      <c r="F139" s="190"/>
      <c r="G139" s="186"/>
      <c r="H139" s="187"/>
      <c r="I139" s="188"/>
      <c r="J139" s="189"/>
    </row>
    <row r="140" spans="1:10" ht="16.5" hidden="1" customHeight="1" x14ac:dyDescent="0.3">
      <c r="A140" s="300"/>
      <c r="B140" s="185"/>
      <c r="C140" s="148"/>
      <c r="D140" s="192"/>
      <c r="E140" s="190"/>
      <c r="F140" s="190"/>
      <c r="G140" s="186"/>
      <c r="H140" s="187"/>
      <c r="I140" s="188"/>
      <c r="J140" s="189"/>
    </row>
    <row r="141" spans="1:10" ht="16.5" hidden="1" customHeight="1" x14ac:dyDescent="0.3">
      <c r="A141" s="301"/>
      <c r="B141" s="324"/>
      <c r="C141" s="325"/>
      <c r="D141" s="325"/>
      <c r="E141" s="325"/>
      <c r="F141" s="325"/>
      <c r="G141" s="326"/>
      <c r="H141" s="327">
        <f>COUNTA(H131:H140)</f>
        <v>0</v>
      </c>
      <c r="I141" s="328"/>
      <c r="J141" s="139">
        <f>SUM(J131:J140)</f>
        <v>0</v>
      </c>
    </row>
    <row r="142" spans="1:10" ht="16.5" customHeight="1" x14ac:dyDescent="0.3">
      <c r="A142" s="127"/>
      <c r="B142" s="127"/>
      <c r="C142" s="127"/>
      <c r="D142" s="320"/>
      <c r="E142" s="320"/>
      <c r="F142" s="321"/>
      <c r="G142" s="320"/>
      <c r="H142" s="322"/>
      <c r="I142" s="323"/>
      <c r="J142" s="193">
        <f>SUM(J26,J42,J59,J75,J89,J101,J105,J113,J115,J125,J130,J141)</f>
        <v>19753310</v>
      </c>
    </row>
  </sheetData>
  <mergeCells count="37"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  <mergeCell ref="H105:I105"/>
    <mergeCell ref="B89:G89"/>
    <mergeCell ref="B101:G101"/>
    <mergeCell ref="B105:G105"/>
    <mergeCell ref="A90:A101"/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66"/>
  <sheetViews>
    <sheetView tabSelected="1" zoomScaleNormal="100" zoomScaleSheetLayoutView="7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1" width="10.625" style="8" customWidth="1"/>
    <col min="2" max="2" width="10.625" customWidth="1"/>
    <col min="3" max="3" width="10.625" style="1" customWidth="1"/>
    <col min="4" max="4" width="27.625" style="147" customWidth="1"/>
    <col min="5" max="5" width="25.625" style="1" customWidth="1"/>
    <col min="6" max="6" width="10.625" style="146" customWidth="1"/>
    <col min="7" max="9" width="10.625" style="1" customWidth="1"/>
    <col min="10" max="10" width="10.625" style="212" customWidth="1"/>
    <col min="12" max="12" width="10.875" bestFit="1" customWidth="1"/>
    <col min="14" max="14" width="9.375" bestFit="1" customWidth="1"/>
  </cols>
  <sheetData>
    <row r="1" spans="1:10" ht="16.5" x14ac:dyDescent="0.3">
      <c r="A1" s="302" t="s">
        <v>679</v>
      </c>
      <c r="B1" s="302"/>
      <c r="C1" s="302"/>
      <c r="D1" s="302"/>
      <c r="E1" s="302"/>
      <c r="F1" s="302"/>
      <c r="G1" s="302"/>
      <c r="H1" s="302"/>
      <c r="I1" s="302"/>
      <c r="J1" s="302"/>
    </row>
    <row r="2" spans="1:10" ht="16.5" x14ac:dyDescent="0.3">
      <c r="A2" s="302"/>
      <c r="B2" s="302"/>
      <c r="C2" s="302"/>
      <c r="D2" s="302"/>
      <c r="E2" s="302"/>
      <c r="F2" s="302"/>
      <c r="G2" s="302"/>
      <c r="H2" s="302"/>
      <c r="I2" s="302"/>
      <c r="J2" s="302"/>
    </row>
    <row r="3" spans="1:10" ht="16.5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</row>
    <row r="4" spans="1:10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</row>
    <row r="5" spans="1:10" ht="20.100000000000001" customHeight="1" x14ac:dyDescent="0.3">
      <c r="A5" s="331">
        <v>1</v>
      </c>
      <c r="B5" s="207">
        <v>45665</v>
      </c>
      <c r="C5" s="140" t="s">
        <v>661</v>
      </c>
      <c r="D5" s="231" t="s">
        <v>696</v>
      </c>
      <c r="E5" s="141" t="s">
        <v>676</v>
      </c>
      <c r="F5" s="208" t="s">
        <v>677</v>
      </c>
      <c r="G5" s="217" t="s">
        <v>659</v>
      </c>
      <c r="H5" s="217" t="s">
        <v>663</v>
      </c>
      <c r="I5" s="217">
        <v>70</v>
      </c>
      <c r="J5" s="213">
        <v>490000</v>
      </c>
    </row>
    <row r="6" spans="1:10" ht="20.100000000000001" customHeight="1" x14ac:dyDescent="0.3">
      <c r="A6" s="332"/>
      <c r="B6" s="207">
        <v>45679</v>
      </c>
      <c r="C6" s="140" t="s">
        <v>661</v>
      </c>
      <c r="D6" s="218" t="s">
        <v>686</v>
      </c>
      <c r="E6" s="141" t="s">
        <v>684</v>
      </c>
      <c r="F6" s="208" t="s">
        <v>685</v>
      </c>
      <c r="G6" s="217" t="s">
        <v>662</v>
      </c>
      <c r="H6" s="217" t="s">
        <v>663</v>
      </c>
      <c r="I6" s="217">
        <v>6</v>
      </c>
      <c r="J6" s="213">
        <v>100000</v>
      </c>
    </row>
    <row r="7" spans="1:10" ht="20.100000000000001" customHeight="1" x14ac:dyDescent="0.3">
      <c r="A7" s="333"/>
      <c r="B7" s="329" t="s">
        <v>674</v>
      </c>
      <c r="C7" s="329"/>
      <c r="D7" s="329"/>
      <c r="E7" s="329"/>
      <c r="F7" s="329"/>
      <c r="G7" s="330"/>
      <c r="H7" s="327" t="s">
        <v>678</v>
      </c>
      <c r="I7" s="328"/>
      <c r="J7" s="210">
        <f>SUM(J5:J6)</f>
        <v>590000</v>
      </c>
    </row>
    <row r="8" spans="1:10" ht="20.100000000000001" customHeight="1" x14ac:dyDescent="0.3">
      <c r="A8" s="331">
        <v>2</v>
      </c>
      <c r="B8" s="207">
        <v>45691</v>
      </c>
      <c r="C8" s="140" t="s">
        <v>661</v>
      </c>
      <c r="D8" s="218" t="s">
        <v>724</v>
      </c>
      <c r="E8" s="141" t="s">
        <v>731</v>
      </c>
      <c r="F8" s="208" t="s">
        <v>732</v>
      </c>
      <c r="G8" s="244" t="s">
        <v>659</v>
      </c>
      <c r="H8" s="244" t="s">
        <v>30</v>
      </c>
      <c r="I8" s="244">
        <v>10</v>
      </c>
      <c r="J8" s="213">
        <v>196000</v>
      </c>
    </row>
    <row r="9" spans="1:10" ht="20.100000000000001" customHeight="1" x14ac:dyDescent="0.3">
      <c r="A9" s="332"/>
      <c r="B9" s="207">
        <v>45691</v>
      </c>
      <c r="C9" s="140" t="s">
        <v>661</v>
      </c>
      <c r="D9" s="218" t="s">
        <v>686</v>
      </c>
      <c r="E9" s="141" t="s">
        <v>730</v>
      </c>
      <c r="F9" s="208" t="s">
        <v>734</v>
      </c>
      <c r="G9" s="244" t="s">
        <v>659</v>
      </c>
      <c r="H9" s="244" t="s">
        <v>30</v>
      </c>
      <c r="I9" s="244">
        <v>8</v>
      </c>
      <c r="J9" s="213">
        <v>240000</v>
      </c>
    </row>
    <row r="10" spans="1:10" ht="20.100000000000001" customHeight="1" x14ac:dyDescent="0.3">
      <c r="A10" s="332"/>
      <c r="B10" s="207">
        <v>45693</v>
      </c>
      <c r="C10" s="140" t="s">
        <v>661</v>
      </c>
      <c r="D10" s="218" t="s">
        <v>725</v>
      </c>
      <c r="E10" s="141" t="s">
        <v>733</v>
      </c>
      <c r="F10" s="208" t="s">
        <v>735</v>
      </c>
      <c r="G10" s="244" t="s">
        <v>659</v>
      </c>
      <c r="H10" s="244" t="s">
        <v>30</v>
      </c>
      <c r="I10" s="244">
        <v>7</v>
      </c>
      <c r="J10" s="213">
        <v>97000</v>
      </c>
    </row>
    <row r="11" spans="1:10" ht="20.100000000000001" customHeight="1" x14ac:dyDescent="0.3">
      <c r="A11" s="332"/>
      <c r="B11" s="207">
        <v>45698</v>
      </c>
      <c r="C11" s="140" t="s">
        <v>661</v>
      </c>
      <c r="D11" s="218" t="s">
        <v>726</v>
      </c>
      <c r="E11" s="141" t="s">
        <v>730</v>
      </c>
      <c r="F11" s="208" t="s">
        <v>734</v>
      </c>
      <c r="G11" s="244" t="s">
        <v>740</v>
      </c>
      <c r="H11" s="244" t="s">
        <v>30</v>
      </c>
      <c r="I11" s="244">
        <v>13</v>
      </c>
      <c r="J11" s="213">
        <v>333000</v>
      </c>
    </row>
    <row r="12" spans="1:10" ht="20.100000000000001" customHeight="1" x14ac:dyDescent="0.3">
      <c r="A12" s="332"/>
      <c r="B12" s="207">
        <v>45701</v>
      </c>
      <c r="C12" s="140" t="s">
        <v>661</v>
      </c>
      <c r="D12" s="218" t="s">
        <v>727</v>
      </c>
      <c r="E12" s="141" t="s">
        <v>736</v>
      </c>
      <c r="F12" s="208" t="s">
        <v>737</v>
      </c>
      <c r="G12" s="244" t="s">
        <v>659</v>
      </c>
      <c r="H12" s="244" t="s">
        <v>30</v>
      </c>
      <c r="I12" s="244">
        <v>20</v>
      </c>
      <c r="J12" s="213">
        <v>286000</v>
      </c>
    </row>
    <row r="13" spans="1:10" ht="20.100000000000001" customHeight="1" x14ac:dyDescent="0.3">
      <c r="A13" s="332"/>
      <c r="B13" s="207">
        <v>45708</v>
      </c>
      <c r="C13" s="140" t="s">
        <v>661</v>
      </c>
      <c r="D13" s="218" t="s">
        <v>728</v>
      </c>
      <c r="E13" s="141" t="s">
        <v>738</v>
      </c>
      <c r="F13" s="208" t="s">
        <v>739</v>
      </c>
      <c r="G13" s="244" t="s">
        <v>740</v>
      </c>
      <c r="H13" s="244" t="s">
        <v>30</v>
      </c>
      <c r="I13" s="244">
        <v>15</v>
      </c>
      <c r="J13" s="213">
        <v>335000</v>
      </c>
    </row>
    <row r="14" spans="1:10" ht="20.100000000000001" customHeight="1" x14ac:dyDescent="0.3">
      <c r="A14" s="332"/>
      <c r="B14" s="207">
        <v>45712</v>
      </c>
      <c r="C14" s="140" t="s">
        <v>661</v>
      </c>
      <c r="D14" s="218" t="s">
        <v>729</v>
      </c>
      <c r="E14" s="141" t="s">
        <v>741</v>
      </c>
      <c r="F14" s="208" t="s">
        <v>742</v>
      </c>
      <c r="G14" s="244" t="s">
        <v>659</v>
      </c>
      <c r="H14" s="244" t="s">
        <v>30</v>
      </c>
      <c r="I14" s="244">
        <v>7</v>
      </c>
      <c r="J14" s="213">
        <v>116000</v>
      </c>
    </row>
    <row r="15" spans="1:10" ht="20.100000000000001" customHeight="1" x14ac:dyDescent="0.3">
      <c r="A15" s="332"/>
      <c r="B15" s="207">
        <v>45713</v>
      </c>
      <c r="C15" s="140" t="s">
        <v>661</v>
      </c>
      <c r="D15" s="218" t="s">
        <v>728</v>
      </c>
      <c r="E15" s="271" t="s">
        <v>743</v>
      </c>
      <c r="F15" s="208" t="s">
        <v>744</v>
      </c>
      <c r="G15" s="244" t="s">
        <v>740</v>
      </c>
      <c r="H15" s="244" t="s">
        <v>30</v>
      </c>
      <c r="I15" s="244">
        <v>12</v>
      </c>
      <c r="J15" s="213">
        <v>144000</v>
      </c>
    </row>
    <row r="16" spans="1:10" ht="20.100000000000001" customHeight="1" x14ac:dyDescent="0.3">
      <c r="A16" s="333"/>
      <c r="B16" s="329" t="s">
        <v>11</v>
      </c>
      <c r="C16" s="329"/>
      <c r="D16" s="329"/>
      <c r="E16" s="329"/>
      <c r="F16" s="329"/>
      <c r="G16" s="330"/>
      <c r="H16" s="327" t="s">
        <v>745</v>
      </c>
      <c r="I16" s="328"/>
      <c r="J16" s="210">
        <f>SUM(J8:J15)</f>
        <v>1747000</v>
      </c>
    </row>
    <row r="17" spans="1:10" ht="20.100000000000001" customHeight="1" x14ac:dyDescent="0.3">
      <c r="A17" s="331">
        <v>3</v>
      </c>
      <c r="B17" s="207">
        <v>45729</v>
      </c>
      <c r="C17" s="140" t="s">
        <v>661</v>
      </c>
      <c r="D17" s="218" t="s">
        <v>785</v>
      </c>
      <c r="E17" s="141" t="s">
        <v>786</v>
      </c>
      <c r="F17" s="208" t="s">
        <v>787</v>
      </c>
      <c r="G17" s="246" t="s">
        <v>659</v>
      </c>
      <c r="H17" s="246" t="s">
        <v>30</v>
      </c>
      <c r="I17" s="246">
        <v>30</v>
      </c>
      <c r="J17" s="213">
        <v>430000</v>
      </c>
    </row>
    <row r="18" spans="1:10" ht="20.100000000000001" customHeight="1" x14ac:dyDescent="0.3">
      <c r="A18" s="332"/>
      <c r="B18" s="207">
        <v>45735</v>
      </c>
      <c r="C18" s="140" t="s">
        <v>661</v>
      </c>
      <c r="D18" s="218" t="s">
        <v>788</v>
      </c>
      <c r="E18" s="141" t="s">
        <v>738</v>
      </c>
      <c r="F18" s="208" t="s">
        <v>739</v>
      </c>
      <c r="G18" s="246" t="s">
        <v>740</v>
      </c>
      <c r="H18" s="246" t="s">
        <v>30</v>
      </c>
      <c r="I18" s="246">
        <v>10</v>
      </c>
      <c r="J18" s="213">
        <v>210000</v>
      </c>
    </row>
    <row r="19" spans="1:10" ht="20.100000000000001" customHeight="1" x14ac:dyDescent="0.3">
      <c r="A19" s="333"/>
      <c r="B19" s="329" t="s">
        <v>12</v>
      </c>
      <c r="C19" s="329"/>
      <c r="D19" s="329"/>
      <c r="E19" s="329"/>
      <c r="F19" s="329"/>
      <c r="G19" s="330"/>
      <c r="H19" s="327" t="s">
        <v>678</v>
      </c>
      <c r="I19" s="328"/>
      <c r="J19" s="210">
        <f>SUM(J17:J18)</f>
        <v>640000</v>
      </c>
    </row>
    <row r="20" spans="1:10" ht="20.100000000000001" customHeight="1" x14ac:dyDescent="0.3">
      <c r="A20" s="331">
        <v>4</v>
      </c>
      <c r="B20" s="207">
        <v>45748</v>
      </c>
      <c r="C20" s="140" t="s">
        <v>661</v>
      </c>
      <c r="D20" s="218" t="s">
        <v>842</v>
      </c>
      <c r="E20" s="141" t="s">
        <v>904</v>
      </c>
      <c r="F20" s="208" t="s">
        <v>787</v>
      </c>
      <c r="G20" s="248" t="s">
        <v>659</v>
      </c>
      <c r="H20" s="248" t="s">
        <v>30</v>
      </c>
      <c r="I20" s="248">
        <v>40</v>
      </c>
      <c r="J20" s="213">
        <v>160000</v>
      </c>
    </row>
    <row r="21" spans="1:10" ht="20.100000000000001" customHeight="1" x14ac:dyDescent="0.3">
      <c r="A21" s="332"/>
      <c r="B21" s="207">
        <v>45749</v>
      </c>
      <c r="C21" s="140" t="s">
        <v>661</v>
      </c>
      <c r="D21" s="218" t="s">
        <v>843</v>
      </c>
      <c r="E21" s="141" t="s">
        <v>731</v>
      </c>
      <c r="F21" s="208" t="s">
        <v>732</v>
      </c>
      <c r="G21" s="248" t="s">
        <v>659</v>
      </c>
      <c r="H21" s="248" t="s">
        <v>30</v>
      </c>
      <c r="I21" s="248">
        <v>12</v>
      </c>
      <c r="J21" s="213">
        <v>165000</v>
      </c>
    </row>
    <row r="22" spans="1:10" ht="20.100000000000001" customHeight="1" x14ac:dyDescent="0.3">
      <c r="A22" s="332"/>
      <c r="B22" s="207">
        <v>45750</v>
      </c>
      <c r="C22" s="140" t="s">
        <v>661</v>
      </c>
      <c r="D22" s="218" t="s">
        <v>729</v>
      </c>
      <c r="E22" s="141" t="s">
        <v>848</v>
      </c>
      <c r="F22" s="208" t="s">
        <v>849</v>
      </c>
      <c r="G22" s="248" t="s">
        <v>740</v>
      </c>
      <c r="H22" s="248" t="s">
        <v>30</v>
      </c>
      <c r="I22" s="248">
        <v>18</v>
      </c>
      <c r="J22" s="213">
        <v>356000</v>
      </c>
    </row>
    <row r="23" spans="1:10" ht="20.100000000000001" customHeight="1" x14ac:dyDescent="0.3">
      <c r="A23" s="332"/>
      <c r="B23" s="207">
        <v>45751</v>
      </c>
      <c r="C23" s="140" t="s">
        <v>661</v>
      </c>
      <c r="D23" s="218" t="s">
        <v>881</v>
      </c>
      <c r="E23" s="141" t="s">
        <v>850</v>
      </c>
      <c r="F23" s="208" t="s">
        <v>851</v>
      </c>
      <c r="G23" s="248" t="s">
        <v>740</v>
      </c>
      <c r="H23" s="248" t="s">
        <v>30</v>
      </c>
      <c r="I23" s="248">
        <v>8</v>
      </c>
      <c r="J23" s="213">
        <v>72000</v>
      </c>
    </row>
    <row r="24" spans="1:10" ht="20.100000000000001" customHeight="1" x14ac:dyDescent="0.3">
      <c r="A24" s="332"/>
      <c r="B24" s="207">
        <v>45756</v>
      </c>
      <c r="C24" s="140" t="s">
        <v>661</v>
      </c>
      <c r="D24" s="218" t="s">
        <v>844</v>
      </c>
      <c r="E24" s="141" t="s">
        <v>852</v>
      </c>
      <c r="F24" s="208" t="s">
        <v>853</v>
      </c>
      <c r="G24" s="248" t="s">
        <v>659</v>
      </c>
      <c r="H24" s="248" t="s">
        <v>30</v>
      </c>
      <c r="I24" s="248">
        <v>10</v>
      </c>
      <c r="J24" s="213">
        <v>83900</v>
      </c>
    </row>
    <row r="25" spans="1:10" ht="20.100000000000001" customHeight="1" x14ac:dyDescent="0.3">
      <c r="A25" s="332"/>
      <c r="B25" s="207">
        <v>45757</v>
      </c>
      <c r="C25" s="140" t="s">
        <v>661</v>
      </c>
      <c r="D25" s="218" t="s">
        <v>845</v>
      </c>
      <c r="E25" s="141" t="s">
        <v>854</v>
      </c>
      <c r="F25" s="208" t="s">
        <v>855</v>
      </c>
      <c r="G25" s="248" t="s">
        <v>740</v>
      </c>
      <c r="H25" s="248" t="s">
        <v>30</v>
      </c>
      <c r="I25" s="248">
        <v>10</v>
      </c>
      <c r="J25" s="213">
        <v>210000</v>
      </c>
    </row>
    <row r="26" spans="1:10" ht="20.100000000000001" customHeight="1" x14ac:dyDescent="0.3">
      <c r="A26" s="332"/>
      <c r="B26" s="207">
        <v>45769</v>
      </c>
      <c r="C26" s="140" t="s">
        <v>661</v>
      </c>
      <c r="D26" s="218" t="s">
        <v>846</v>
      </c>
      <c r="E26" s="141" t="s">
        <v>856</v>
      </c>
      <c r="F26" s="208" t="s">
        <v>857</v>
      </c>
      <c r="G26" s="248" t="s">
        <v>740</v>
      </c>
      <c r="H26" s="248" t="s">
        <v>30</v>
      </c>
      <c r="I26" s="249">
        <v>10</v>
      </c>
      <c r="J26" s="213">
        <v>225000</v>
      </c>
    </row>
    <row r="27" spans="1:10" ht="20.100000000000001" customHeight="1" x14ac:dyDescent="0.3">
      <c r="A27" s="332"/>
      <c r="B27" s="207">
        <v>45776</v>
      </c>
      <c r="C27" s="140" t="s">
        <v>661</v>
      </c>
      <c r="D27" s="218" t="s">
        <v>846</v>
      </c>
      <c r="E27" s="141" t="s">
        <v>880</v>
      </c>
      <c r="F27" s="208" t="s">
        <v>855</v>
      </c>
      <c r="G27" s="250" t="s">
        <v>740</v>
      </c>
      <c r="H27" s="250" t="s">
        <v>30</v>
      </c>
      <c r="I27" s="249">
        <v>8</v>
      </c>
      <c r="J27" s="213">
        <v>240000</v>
      </c>
    </row>
    <row r="28" spans="1:10" ht="20.100000000000001" customHeight="1" x14ac:dyDescent="0.3">
      <c r="A28" s="333"/>
      <c r="B28" s="329" t="s">
        <v>13</v>
      </c>
      <c r="C28" s="329"/>
      <c r="D28" s="329"/>
      <c r="E28" s="329"/>
      <c r="F28" s="329"/>
      <c r="G28" s="330"/>
      <c r="H28" s="327" t="s">
        <v>745</v>
      </c>
      <c r="I28" s="328"/>
      <c r="J28" s="210">
        <f>SUM(J20:J27)</f>
        <v>1511900</v>
      </c>
    </row>
    <row r="29" spans="1:10" ht="20.100000000000001" customHeight="1" x14ac:dyDescent="0.3">
      <c r="A29" s="331">
        <v>5</v>
      </c>
      <c r="B29" s="207">
        <v>45779</v>
      </c>
      <c r="C29" s="140" t="s">
        <v>661</v>
      </c>
      <c r="D29" s="218" t="s">
        <v>846</v>
      </c>
      <c r="E29" s="141" t="s">
        <v>738</v>
      </c>
      <c r="F29" s="208" t="s">
        <v>739</v>
      </c>
      <c r="G29" s="254" t="s">
        <v>740</v>
      </c>
      <c r="H29" s="254" t="s">
        <v>30</v>
      </c>
      <c r="I29" s="254">
        <v>10</v>
      </c>
      <c r="J29" s="213">
        <v>135000</v>
      </c>
    </row>
    <row r="30" spans="1:10" ht="20.100000000000001" customHeight="1" x14ac:dyDescent="0.3">
      <c r="A30" s="332"/>
      <c r="B30" s="207">
        <v>45790</v>
      </c>
      <c r="C30" s="140" t="s">
        <v>661</v>
      </c>
      <c r="D30" s="218" t="s">
        <v>905</v>
      </c>
      <c r="E30" s="141" t="s">
        <v>786</v>
      </c>
      <c r="F30" s="208" t="s">
        <v>787</v>
      </c>
      <c r="G30" s="254" t="s">
        <v>659</v>
      </c>
      <c r="H30" s="254" t="s">
        <v>30</v>
      </c>
      <c r="I30" s="254">
        <v>10</v>
      </c>
      <c r="J30" s="213">
        <v>279000</v>
      </c>
    </row>
    <row r="31" spans="1:10" ht="20.100000000000001" customHeight="1" x14ac:dyDescent="0.3">
      <c r="A31" s="332"/>
      <c r="B31" s="207">
        <v>45791</v>
      </c>
      <c r="C31" s="140" t="s">
        <v>661</v>
      </c>
      <c r="D31" s="218" t="s">
        <v>906</v>
      </c>
      <c r="E31" s="141" t="s">
        <v>1091</v>
      </c>
      <c r="F31" s="208" t="s">
        <v>908</v>
      </c>
      <c r="G31" s="254" t="s">
        <v>659</v>
      </c>
      <c r="H31" s="254" t="s">
        <v>30</v>
      </c>
      <c r="I31" s="254">
        <v>17</v>
      </c>
      <c r="J31" s="213">
        <v>350000</v>
      </c>
    </row>
    <row r="32" spans="1:10" ht="20.100000000000001" customHeight="1" x14ac:dyDescent="0.3">
      <c r="A32" s="332"/>
      <c r="B32" s="207">
        <v>45797</v>
      </c>
      <c r="C32" s="140" t="s">
        <v>661</v>
      </c>
      <c r="D32" s="218" t="s">
        <v>909</v>
      </c>
      <c r="E32" s="141" t="s">
        <v>786</v>
      </c>
      <c r="F32" s="208" t="s">
        <v>787</v>
      </c>
      <c r="G32" s="254" t="s">
        <v>740</v>
      </c>
      <c r="H32" s="254" t="s">
        <v>30</v>
      </c>
      <c r="I32" s="254">
        <v>13</v>
      </c>
      <c r="J32" s="213">
        <v>294000</v>
      </c>
    </row>
    <row r="33" spans="1:14" ht="20.100000000000001" customHeight="1" x14ac:dyDescent="0.3">
      <c r="A33" s="332"/>
      <c r="B33" s="207">
        <v>45799</v>
      </c>
      <c r="C33" s="140" t="s">
        <v>661</v>
      </c>
      <c r="D33" s="218" t="s">
        <v>864</v>
      </c>
      <c r="E33" s="141" t="s">
        <v>913</v>
      </c>
      <c r="F33" s="208" t="s">
        <v>914</v>
      </c>
      <c r="G33" s="254" t="s">
        <v>740</v>
      </c>
      <c r="H33" s="254" t="s">
        <v>30</v>
      </c>
      <c r="I33" s="254">
        <v>17</v>
      </c>
      <c r="J33" s="213">
        <v>484000</v>
      </c>
    </row>
    <row r="34" spans="1:14" ht="20.100000000000001" customHeight="1" x14ac:dyDescent="0.3">
      <c r="A34" s="332"/>
      <c r="B34" s="207">
        <v>45800</v>
      </c>
      <c r="C34" s="140" t="s">
        <v>661</v>
      </c>
      <c r="D34" s="218" t="s">
        <v>910</v>
      </c>
      <c r="E34" s="141" t="s">
        <v>911</v>
      </c>
      <c r="F34" s="208" t="s">
        <v>912</v>
      </c>
      <c r="G34" s="254" t="s">
        <v>740</v>
      </c>
      <c r="H34" s="254" t="s">
        <v>30</v>
      </c>
      <c r="I34" s="254">
        <v>4</v>
      </c>
      <c r="J34" s="213">
        <v>15200</v>
      </c>
    </row>
    <row r="35" spans="1:14" ht="20.100000000000001" customHeight="1" x14ac:dyDescent="0.3">
      <c r="A35" s="333"/>
      <c r="B35" s="329" t="s">
        <v>14</v>
      </c>
      <c r="C35" s="329"/>
      <c r="D35" s="329"/>
      <c r="E35" s="329"/>
      <c r="F35" s="329"/>
      <c r="G35" s="330"/>
      <c r="H35" s="327" t="s">
        <v>808</v>
      </c>
      <c r="I35" s="328"/>
      <c r="J35" s="210">
        <f>SUM(J29:J34)</f>
        <v>1557200</v>
      </c>
    </row>
    <row r="36" spans="1:14" ht="20.100000000000001" customHeight="1" x14ac:dyDescent="0.3">
      <c r="A36" s="331">
        <v>6</v>
      </c>
      <c r="B36" s="207">
        <v>45813</v>
      </c>
      <c r="C36" s="140" t="s">
        <v>661</v>
      </c>
      <c r="D36" s="218" t="s">
        <v>966</v>
      </c>
      <c r="E36" s="141" t="s">
        <v>967</v>
      </c>
      <c r="F36" s="208" t="s">
        <v>968</v>
      </c>
      <c r="G36" s="256" t="s">
        <v>659</v>
      </c>
      <c r="H36" s="256" t="s">
        <v>30</v>
      </c>
      <c r="I36" s="256">
        <v>13</v>
      </c>
      <c r="J36" s="213">
        <v>218000</v>
      </c>
    </row>
    <row r="37" spans="1:14" ht="20.100000000000001" customHeight="1" x14ac:dyDescent="0.3">
      <c r="A37" s="332"/>
      <c r="B37" s="207">
        <v>45818</v>
      </c>
      <c r="C37" s="140" t="s">
        <v>661</v>
      </c>
      <c r="D37" s="218" t="s">
        <v>725</v>
      </c>
      <c r="E37" s="141" t="s">
        <v>856</v>
      </c>
      <c r="F37" s="208" t="s">
        <v>857</v>
      </c>
      <c r="G37" s="256" t="s">
        <v>740</v>
      </c>
      <c r="H37" s="256" t="s">
        <v>30</v>
      </c>
      <c r="I37" s="256">
        <v>6</v>
      </c>
      <c r="J37" s="213">
        <v>150000</v>
      </c>
      <c r="L37" s="221"/>
      <c r="N37" s="221"/>
    </row>
    <row r="38" spans="1:14" ht="20.100000000000001" customHeight="1" x14ac:dyDescent="0.3">
      <c r="A38" s="332"/>
      <c r="B38" s="207">
        <v>45820</v>
      </c>
      <c r="C38" s="140" t="s">
        <v>661</v>
      </c>
      <c r="D38" s="218" t="s">
        <v>969</v>
      </c>
      <c r="E38" s="141" t="s">
        <v>786</v>
      </c>
      <c r="F38" s="208" t="s">
        <v>787</v>
      </c>
      <c r="G38" s="256" t="s">
        <v>740</v>
      </c>
      <c r="H38" s="256" t="s">
        <v>30</v>
      </c>
      <c r="I38" s="256">
        <v>14</v>
      </c>
      <c r="J38" s="213">
        <v>309000</v>
      </c>
    </row>
    <row r="39" spans="1:14" ht="20.100000000000001" customHeight="1" x14ac:dyDescent="0.3">
      <c r="A39" s="332"/>
      <c r="B39" s="207">
        <v>45821</v>
      </c>
      <c r="C39" s="140" t="s">
        <v>661</v>
      </c>
      <c r="D39" s="218" t="s">
        <v>970</v>
      </c>
      <c r="E39" s="141" t="s">
        <v>731</v>
      </c>
      <c r="F39" s="208" t="s">
        <v>732</v>
      </c>
      <c r="G39" s="256" t="s">
        <v>659</v>
      </c>
      <c r="H39" s="256" t="s">
        <v>30</v>
      </c>
      <c r="I39" s="256">
        <v>16</v>
      </c>
      <c r="J39" s="213">
        <v>290000</v>
      </c>
    </row>
    <row r="40" spans="1:14" ht="20.100000000000001" customHeight="1" x14ac:dyDescent="0.3">
      <c r="A40" s="332"/>
      <c r="B40" s="207">
        <v>45824</v>
      </c>
      <c r="C40" s="140" t="s">
        <v>675</v>
      </c>
      <c r="D40" s="218" t="s">
        <v>971</v>
      </c>
      <c r="E40" s="141" t="s">
        <v>738</v>
      </c>
      <c r="F40" s="208" t="s">
        <v>739</v>
      </c>
      <c r="G40" s="258" t="s">
        <v>740</v>
      </c>
      <c r="H40" s="258" t="s">
        <v>30</v>
      </c>
      <c r="I40" s="258">
        <v>12</v>
      </c>
      <c r="J40" s="213">
        <v>285000</v>
      </c>
    </row>
    <row r="41" spans="1:14" ht="20.100000000000001" customHeight="1" x14ac:dyDescent="0.3">
      <c r="A41" s="332"/>
      <c r="B41" s="207">
        <v>45825</v>
      </c>
      <c r="C41" s="140" t="s">
        <v>675</v>
      </c>
      <c r="D41" s="218" t="s">
        <v>972</v>
      </c>
      <c r="E41" s="141" t="s">
        <v>907</v>
      </c>
      <c r="F41" s="208" t="s">
        <v>908</v>
      </c>
      <c r="G41" s="258" t="s">
        <v>659</v>
      </c>
      <c r="H41" s="258" t="s">
        <v>30</v>
      </c>
      <c r="I41" s="258">
        <v>14</v>
      </c>
      <c r="J41" s="213">
        <v>342000</v>
      </c>
    </row>
    <row r="42" spans="1:14" ht="20.100000000000001" customHeight="1" x14ac:dyDescent="0.3">
      <c r="A42" s="332"/>
      <c r="B42" s="207">
        <v>45831</v>
      </c>
      <c r="C42" s="140" t="s">
        <v>661</v>
      </c>
      <c r="D42" s="218" t="s">
        <v>973</v>
      </c>
      <c r="E42" s="141" t="s">
        <v>738</v>
      </c>
      <c r="F42" s="208" t="s">
        <v>739</v>
      </c>
      <c r="G42" s="256" t="s">
        <v>740</v>
      </c>
      <c r="H42" s="256" t="s">
        <v>30</v>
      </c>
      <c r="I42" s="256">
        <v>10</v>
      </c>
      <c r="J42" s="213">
        <v>246000</v>
      </c>
    </row>
    <row r="43" spans="1:14" ht="20.100000000000001" customHeight="1" x14ac:dyDescent="0.3">
      <c r="A43" s="332"/>
      <c r="B43" s="207">
        <v>45838</v>
      </c>
      <c r="C43" s="140" t="s">
        <v>661</v>
      </c>
      <c r="D43" s="218" t="s">
        <v>974</v>
      </c>
      <c r="E43" s="141" t="s">
        <v>978</v>
      </c>
      <c r="F43" s="208" t="s">
        <v>979</v>
      </c>
      <c r="G43" s="256" t="s">
        <v>740</v>
      </c>
      <c r="H43" s="256" t="s">
        <v>30</v>
      </c>
      <c r="I43" s="256">
        <v>8</v>
      </c>
      <c r="J43" s="213">
        <v>135000</v>
      </c>
    </row>
    <row r="44" spans="1:14" ht="20.100000000000001" customHeight="1" x14ac:dyDescent="0.3">
      <c r="A44" s="333"/>
      <c r="B44" s="329" t="s">
        <v>15</v>
      </c>
      <c r="C44" s="329"/>
      <c r="D44" s="329"/>
      <c r="E44" s="329"/>
      <c r="F44" s="329"/>
      <c r="G44" s="330"/>
      <c r="H44" s="327" t="s">
        <v>745</v>
      </c>
      <c r="I44" s="328"/>
      <c r="J44" s="210">
        <f>SUM(J36:J43)</f>
        <v>1975000</v>
      </c>
    </row>
    <row r="45" spans="1:14" ht="20.100000000000001" customHeight="1" x14ac:dyDescent="0.3">
      <c r="A45" s="331">
        <v>7</v>
      </c>
      <c r="B45" s="207">
        <v>45839</v>
      </c>
      <c r="C45" s="140" t="s">
        <v>661</v>
      </c>
      <c r="D45" s="218" t="s">
        <v>1017</v>
      </c>
      <c r="E45" s="141" t="s">
        <v>786</v>
      </c>
      <c r="F45" s="208" t="s">
        <v>787</v>
      </c>
      <c r="G45" s="260" t="s">
        <v>740</v>
      </c>
      <c r="H45" s="260" t="s">
        <v>30</v>
      </c>
      <c r="I45" s="260">
        <v>6</v>
      </c>
      <c r="J45" s="213">
        <v>141000</v>
      </c>
    </row>
    <row r="46" spans="1:14" ht="20.100000000000001" customHeight="1" x14ac:dyDescent="0.3">
      <c r="A46" s="332"/>
      <c r="B46" s="207">
        <v>45841</v>
      </c>
      <c r="C46" s="140" t="s">
        <v>661</v>
      </c>
      <c r="D46" s="218" t="s">
        <v>1018</v>
      </c>
      <c r="E46" s="141" t="s">
        <v>856</v>
      </c>
      <c r="F46" s="208" t="s">
        <v>857</v>
      </c>
      <c r="G46" s="260" t="s">
        <v>659</v>
      </c>
      <c r="H46" s="260" t="s">
        <v>30</v>
      </c>
      <c r="I46" s="260">
        <v>4</v>
      </c>
      <c r="J46" s="213">
        <v>100000</v>
      </c>
    </row>
    <row r="47" spans="1:14" ht="20.100000000000001" customHeight="1" x14ac:dyDescent="0.3">
      <c r="A47" s="332"/>
      <c r="B47" s="207">
        <v>45847</v>
      </c>
      <c r="C47" s="140" t="s">
        <v>661</v>
      </c>
      <c r="D47" s="218" t="s">
        <v>1019</v>
      </c>
      <c r="E47" s="141" t="s">
        <v>852</v>
      </c>
      <c r="F47" s="208" t="s">
        <v>853</v>
      </c>
      <c r="G47" s="260" t="s">
        <v>659</v>
      </c>
      <c r="H47" s="260" t="s">
        <v>30</v>
      </c>
      <c r="I47" s="260">
        <v>13</v>
      </c>
      <c r="J47" s="213">
        <v>130000</v>
      </c>
    </row>
    <row r="48" spans="1:14" ht="20.100000000000001" customHeight="1" x14ac:dyDescent="0.3">
      <c r="A48" s="332"/>
      <c r="B48" s="207">
        <v>45847</v>
      </c>
      <c r="C48" s="140" t="s">
        <v>661</v>
      </c>
      <c r="D48" s="218" t="s">
        <v>1019</v>
      </c>
      <c r="E48" s="141" t="s">
        <v>1020</v>
      </c>
      <c r="F48" s="208" t="s">
        <v>1021</v>
      </c>
      <c r="G48" s="260" t="s">
        <v>659</v>
      </c>
      <c r="H48" s="260" t="s">
        <v>30</v>
      </c>
      <c r="I48" s="260">
        <v>13</v>
      </c>
      <c r="J48" s="213">
        <v>57200</v>
      </c>
    </row>
    <row r="49" spans="1:10" ht="20.100000000000001" customHeight="1" x14ac:dyDescent="0.3">
      <c r="A49" s="332"/>
      <c r="B49" s="207">
        <v>45852</v>
      </c>
      <c r="C49" s="140" t="s">
        <v>675</v>
      </c>
      <c r="D49" s="218" t="s">
        <v>686</v>
      </c>
      <c r="E49" s="141" t="s">
        <v>978</v>
      </c>
      <c r="F49" s="208" t="s">
        <v>1022</v>
      </c>
      <c r="G49" s="260" t="s">
        <v>659</v>
      </c>
      <c r="H49" s="260" t="s">
        <v>30</v>
      </c>
      <c r="I49" s="260">
        <v>9</v>
      </c>
      <c r="J49" s="213">
        <v>150000</v>
      </c>
    </row>
    <row r="50" spans="1:10" ht="20.100000000000001" customHeight="1" x14ac:dyDescent="0.3">
      <c r="A50" s="332"/>
      <c r="B50" s="207">
        <v>45866</v>
      </c>
      <c r="C50" s="140" t="s">
        <v>675</v>
      </c>
      <c r="D50" s="218" t="s">
        <v>1023</v>
      </c>
      <c r="E50" s="141" t="s">
        <v>1024</v>
      </c>
      <c r="F50" s="208" t="s">
        <v>1025</v>
      </c>
      <c r="G50" s="260" t="s">
        <v>659</v>
      </c>
      <c r="H50" s="260" t="s">
        <v>30</v>
      </c>
      <c r="I50" s="260">
        <v>7</v>
      </c>
      <c r="J50" s="213">
        <v>45000</v>
      </c>
    </row>
    <row r="51" spans="1:10" ht="20.100000000000001" customHeight="1" x14ac:dyDescent="0.3">
      <c r="A51" s="333"/>
      <c r="B51" s="329" t="s">
        <v>219</v>
      </c>
      <c r="C51" s="329"/>
      <c r="D51" s="329"/>
      <c r="E51" s="329"/>
      <c r="F51" s="329"/>
      <c r="G51" s="330"/>
      <c r="H51" s="327" t="s">
        <v>808</v>
      </c>
      <c r="I51" s="328"/>
      <c r="J51" s="210">
        <f>SUM(J45:J50)</f>
        <v>623200</v>
      </c>
    </row>
    <row r="52" spans="1:10" ht="20.100000000000001" customHeight="1" x14ac:dyDescent="0.3">
      <c r="A52" s="331">
        <v>8</v>
      </c>
      <c r="B52" s="207">
        <v>45887</v>
      </c>
      <c r="C52" s="140" t="s">
        <v>661</v>
      </c>
      <c r="D52" s="218" t="s">
        <v>1053</v>
      </c>
      <c r="E52" s="141" t="s">
        <v>733</v>
      </c>
      <c r="F52" s="208" t="s">
        <v>735</v>
      </c>
      <c r="G52" s="261" t="s">
        <v>659</v>
      </c>
      <c r="H52" s="261" t="s">
        <v>30</v>
      </c>
      <c r="I52" s="261">
        <v>6</v>
      </c>
      <c r="J52" s="213">
        <v>81100</v>
      </c>
    </row>
    <row r="53" spans="1:10" ht="20.100000000000001" customHeight="1" x14ac:dyDescent="0.3">
      <c r="A53" s="332"/>
      <c r="B53" s="207">
        <v>45894</v>
      </c>
      <c r="C53" s="140" t="s">
        <v>661</v>
      </c>
      <c r="D53" s="218" t="s">
        <v>1054</v>
      </c>
      <c r="E53" s="141" t="s">
        <v>852</v>
      </c>
      <c r="F53" s="208" t="s">
        <v>853</v>
      </c>
      <c r="G53" s="261" t="s">
        <v>659</v>
      </c>
      <c r="H53" s="261" t="s">
        <v>30</v>
      </c>
      <c r="I53" s="261">
        <v>5</v>
      </c>
      <c r="J53" s="213">
        <v>74600</v>
      </c>
    </row>
    <row r="54" spans="1:10" ht="20.100000000000001" customHeight="1" x14ac:dyDescent="0.3">
      <c r="A54" s="333"/>
      <c r="B54" s="329" t="s">
        <v>1052</v>
      </c>
      <c r="C54" s="329"/>
      <c r="D54" s="329"/>
      <c r="E54" s="329"/>
      <c r="F54" s="329"/>
      <c r="G54" s="330"/>
      <c r="H54" s="327" t="s">
        <v>678</v>
      </c>
      <c r="I54" s="328"/>
      <c r="J54" s="210">
        <f>SUM(J52:J53)</f>
        <v>155700</v>
      </c>
    </row>
    <row r="55" spans="1:10" ht="20.100000000000001" customHeight="1" x14ac:dyDescent="0.3">
      <c r="A55" s="331">
        <v>9</v>
      </c>
      <c r="B55" s="207">
        <v>45911</v>
      </c>
      <c r="C55" s="140" t="s">
        <v>661</v>
      </c>
      <c r="D55" s="218" t="s">
        <v>1092</v>
      </c>
      <c r="E55" s="141" t="s">
        <v>856</v>
      </c>
      <c r="F55" s="208" t="s">
        <v>735</v>
      </c>
      <c r="G55" s="263" t="s">
        <v>740</v>
      </c>
      <c r="H55" s="263" t="s">
        <v>30</v>
      </c>
      <c r="I55" s="263">
        <v>8</v>
      </c>
      <c r="J55" s="213">
        <v>200000</v>
      </c>
    </row>
    <row r="56" spans="1:10" ht="20.100000000000001" customHeight="1" x14ac:dyDescent="0.3">
      <c r="A56" s="332"/>
      <c r="B56" s="207">
        <v>45903</v>
      </c>
      <c r="C56" s="140" t="s">
        <v>675</v>
      </c>
      <c r="D56" s="218" t="s">
        <v>1094</v>
      </c>
      <c r="E56" s="141" t="s">
        <v>1095</v>
      </c>
      <c r="F56" s="208" t="s">
        <v>1097</v>
      </c>
      <c r="G56" s="263" t="s">
        <v>740</v>
      </c>
      <c r="H56" s="263" t="s">
        <v>1096</v>
      </c>
      <c r="I56" s="263">
        <v>11</v>
      </c>
      <c r="J56" s="213">
        <v>330000</v>
      </c>
    </row>
    <row r="57" spans="1:10" ht="20.100000000000001" customHeight="1" x14ac:dyDescent="0.3">
      <c r="A57" s="333"/>
      <c r="B57" s="329" t="s">
        <v>451</v>
      </c>
      <c r="C57" s="329"/>
      <c r="D57" s="329"/>
      <c r="E57" s="329"/>
      <c r="F57" s="329"/>
      <c r="G57" s="330"/>
      <c r="H57" s="327" t="s">
        <v>678</v>
      </c>
      <c r="I57" s="328"/>
      <c r="J57" s="210">
        <f>SUM(J55:J56)</f>
        <v>530000</v>
      </c>
    </row>
    <row r="58" spans="1:10" ht="20.100000000000001" customHeight="1" x14ac:dyDescent="0.3">
      <c r="A58" s="331">
        <v>10</v>
      </c>
      <c r="B58" s="207">
        <v>45944</v>
      </c>
      <c r="C58" s="140" t="s">
        <v>661</v>
      </c>
      <c r="D58" s="218" t="s">
        <v>881</v>
      </c>
      <c r="E58" s="141" t="s">
        <v>856</v>
      </c>
      <c r="F58" s="208" t="s">
        <v>735</v>
      </c>
      <c r="G58" s="272" t="s">
        <v>740</v>
      </c>
      <c r="H58" s="272" t="s">
        <v>30</v>
      </c>
      <c r="I58" s="272">
        <v>5</v>
      </c>
      <c r="J58" s="213">
        <v>125000</v>
      </c>
    </row>
    <row r="59" spans="1:10" ht="20.100000000000001" customHeight="1" x14ac:dyDescent="0.3">
      <c r="A59" s="332"/>
      <c r="B59" s="207">
        <v>45950</v>
      </c>
      <c r="C59" s="140" t="s">
        <v>661</v>
      </c>
      <c r="D59" s="218" t="s">
        <v>1133</v>
      </c>
      <c r="E59" s="141" t="s">
        <v>1135</v>
      </c>
      <c r="F59" s="208" t="s">
        <v>1136</v>
      </c>
      <c r="G59" s="272" t="s">
        <v>659</v>
      </c>
      <c r="H59" s="272" t="s">
        <v>30</v>
      </c>
      <c r="I59" s="272">
        <v>15</v>
      </c>
      <c r="J59" s="213">
        <v>450000</v>
      </c>
    </row>
    <row r="60" spans="1:10" ht="20.100000000000001" customHeight="1" x14ac:dyDescent="0.3">
      <c r="A60" s="332"/>
      <c r="B60" s="207">
        <v>45958</v>
      </c>
      <c r="C60" s="140" t="s">
        <v>661</v>
      </c>
      <c r="D60" s="218" t="s">
        <v>1134</v>
      </c>
      <c r="E60" s="141" t="s">
        <v>786</v>
      </c>
      <c r="F60" s="208" t="s">
        <v>787</v>
      </c>
      <c r="G60" s="272" t="s">
        <v>740</v>
      </c>
      <c r="H60" s="272" t="s">
        <v>30</v>
      </c>
      <c r="I60" s="272">
        <v>17</v>
      </c>
      <c r="J60" s="213">
        <v>367000</v>
      </c>
    </row>
    <row r="61" spans="1:10" ht="20.100000000000001" customHeight="1" x14ac:dyDescent="0.3">
      <c r="A61" s="333"/>
      <c r="B61" s="329" t="s">
        <v>1138</v>
      </c>
      <c r="C61" s="329"/>
      <c r="D61" s="329"/>
      <c r="E61" s="329"/>
      <c r="F61" s="329"/>
      <c r="G61" s="330"/>
      <c r="H61" s="327" t="s">
        <v>867</v>
      </c>
      <c r="I61" s="328"/>
      <c r="J61" s="210">
        <f>SUM(J58:J60)</f>
        <v>942000</v>
      </c>
    </row>
    <row r="62" spans="1:10" ht="20.100000000000001" customHeight="1" x14ac:dyDescent="0.3">
      <c r="A62" s="331">
        <v>11</v>
      </c>
      <c r="B62" s="207">
        <v>45965</v>
      </c>
      <c r="C62" s="140" t="s">
        <v>661</v>
      </c>
      <c r="D62" s="218" t="s">
        <v>1156</v>
      </c>
      <c r="E62" s="141" t="s">
        <v>945</v>
      </c>
      <c r="F62" s="208" t="s">
        <v>1154</v>
      </c>
      <c r="G62" s="273" t="s">
        <v>659</v>
      </c>
      <c r="H62" s="273" t="s">
        <v>30</v>
      </c>
      <c r="I62" s="273">
        <v>5</v>
      </c>
      <c r="J62" s="213">
        <v>120000</v>
      </c>
    </row>
    <row r="63" spans="1:10" ht="20.100000000000001" customHeight="1" x14ac:dyDescent="0.3">
      <c r="A63" s="332"/>
      <c r="B63" s="207">
        <v>45966</v>
      </c>
      <c r="C63" s="140" t="s">
        <v>661</v>
      </c>
      <c r="D63" s="218" t="s">
        <v>1157</v>
      </c>
      <c r="E63" s="141" t="s">
        <v>978</v>
      </c>
      <c r="F63" s="208" t="s">
        <v>1022</v>
      </c>
      <c r="G63" s="273" t="s">
        <v>659</v>
      </c>
      <c r="H63" s="273" t="s">
        <v>30</v>
      </c>
      <c r="I63" s="273">
        <v>10</v>
      </c>
      <c r="J63" s="213">
        <v>200000</v>
      </c>
    </row>
    <row r="64" spans="1:10" ht="20.100000000000001" customHeight="1" x14ac:dyDescent="0.3">
      <c r="A64" s="332"/>
      <c r="B64" s="207">
        <v>45966</v>
      </c>
      <c r="C64" s="140" t="s">
        <v>661</v>
      </c>
      <c r="D64" s="218" t="s">
        <v>1158</v>
      </c>
      <c r="E64" s="141" t="s">
        <v>786</v>
      </c>
      <c r="F64" s="208" t="s">
        <v>787</v>
      </c>
      <c r="G64" s="273" t="s">
        <v>740</v>
      </c>
      <c r="H64" s="273" t="s">
        <v>30</v>
      </c>
      <c r="I64" s="273">
        <v>10</v>
      </c>
      <c r="J64" s="213">
        <v>229000</v>
      </c>
    </row>
    <row r="65" spans="1:10" ht="20.100000000000001" customHeight="1" x14ac:dyDescent="0.3">
      <c r="A65" s="333"/>
      <c r="B65" s="329" t="s">
        <v>1155</v>
      </c>
      <c r="C65" s="329"/>
      <c r="D65" s="329"/>
      <c r="E65" s="329"/>
      <c r="F65" s="329"/>
      <c r="G65" s="330"/>
      <c r="H65" s="327" t="s">
        <v>867</v>
      </c>
      <c r="I65" s="328"/>
      <c r="J65" s="210">
        <f>SUM(J62:J64)</f>
        <v>549000</v>
      </c>
    </row>
    <row r="66" spans="1:10" ht="20.100000000000001" customHeight="1" x14ac:dyDescent="0.3">
      <c r="A66" s="264"/>
      <c r="B66" s="227"/>
      <c r="C66" s="227"/>
      <c r="D66" s="228"/>
      <c r="E66" s="227"/>
      <c r="F66" s="227"/>
      <c r="G66" s="229" t="s">
        <v>0</v>
      </c>
      <c r="H66" s="334" t="s">
        <v>1160</v>
      </c>
      <c r="I66" s="335"/>
      <c r="J66" s="230">
        <f>SUM(J7,J16,J19,J28,J35,J44,J51,J54,J57,J61,J65)</f>
        <v>10821000</v>
      </c>
    </row>
  </sheetData>
  <mergeCells count="35">
    <mergeCell ref="H66:I66"/>
    <mergeCell ref="A36:A44"/>
    <mergeCell ref="H44:I44"/>
    <mergeCell ref="H65:I65"/>
    <mergeCell ref="B65:G65"/>
    <mergeCell ref="A62:A65"/>
    <mergeCell ref="H57:I57"/>
    <mergeCell ref="B57:G57"/>
    <mergeCell ref="A55:A57"/>
    <mergeCell ref="H61:I61"/>
    <mergeCell ref="B61:G61"/>
    <mergeCell ref="A58:A61"/>
    <mergeCell ref="A1:J3"/>
    <mergeCell ref="B7:G7"/>
    <mergeCell ref="H7:I7"/>
    <mergeCell ref="A5:A7"/>
    <mergeCell ref="H16:I16"/>
    <mergeCell ref="B16:G16"/>
    <mergeCell ref="A8:A16"/>
    <mergeCell ref="H19:I19"/>
    <mergeCell ref="B19:G19"/>
    <mergeCell ref="A17:A19"/>
    <mergeCell ref="H54:I54"/>
    <mergeCell ref="B54:G54"/>
    <mergeCell ref="A52:A54"/>
    <mergeCell ref="H35:I35"/>
    <mergeCell ref="B35:G35"/>
    <mergeCell ref="A29:A35"/>
    <mergeCell ref="H51:I51"/>
    <mergeCell ref="B51:G51"/>
    <mergeCell ref="A45:A51"/>
    <mergeCell ref="H28:I28"/>
    <mergeCell ref="B28:G28"/>
    <mergeCell ref="A20:A28"/>
    <mergeCell ref="B44:G4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9"/>
  <sheetViews>
    <sheetView zoomScaleNormal="100" zoomScaleSheetLayoutView="100" workbookViewId="0">
      <pane xSplit="1" ySplit="4" topLeftCell="B71" activePane="bottomRight" state="frozen"/>
      <selection activeCell="D27" sqref="D27"/>
      <selection pane="topRight" activeCell="D27" sqref="D27"/>
      <selection pane="bottomLeft" activeCell="D27" sqref="D27"/>
      <selection pane="bottomRight" activeCell="E59" sqref="E59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67" customWidth="1"/>
    <col min="7" max="9" width="10.625" style="1" customWidth="1"/>
    <col min="10" max="10" width="10.625" style="212" customWidth="1"/>
    <col min="11" max="11" width="9" style="238"/>
    <col min="12" max="12" width="10.875" style="238" bestFit="1" customWidth="1"/>
  </cols>
  <sheetData>
    <row r="1" spans="1:12" ht="16.5" customHeight="1" x14ac:dyDescent="0.3">
      <c r="A1" s="342" t="s">
        <v>993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2" ht="16.5" customHeight="1" x14ac:dyDescent="0.3">
      <c r="A2" s="342"/>
      <c r="B2" s="342"/>
      <c r="C2" s="342"/>
      <c r="D2" s="342"/>
      <c r="E2" s="342"/>
      <c r="F2" s="342"/>
      <c r="G2" s="342"/>
      <c r="H2" s="342"/>
      <c r="I2" s="342"/>
      <c r="J2" s="342"/>
    </row>
    <row r="3" spans="1:12" ht="16.5" customHeight="1" x14ac:dyDescent="0.3">
      <c r="A3" s="342"/>
      <c r="B3" s="342"/>
      <c r="C3" s="342"/>
      <c r="D3" s="342"/>
      <c r="E3" s="342"/>
      <c r="F3" s="342"/>
      <c r="G3" s="342"/>
      <c r="H3" s="342"/>
      <c r="I3" s="342"/>
      <c r="J3" s="342"/>
    </row>
    <row r="4" spans="1:12" s="240" customFormat="1" ht="20.100000000000001" customHeight="1" x14ac:dyDescent="0.3">
      <c r="A4" s="214" t="s">
        <v>17</v>
      </c>
      <c r="B4" s="214" t="s">
        <v>2</v>
      </c>
      <c r="C4" s="214" t="s">
        <v>3</v>
      </c>
      <c r="D4" s="215" t="s">
        <v>4</v>
      </c>
      <c r="E4" s="214" t="s">
        <v>656</v>
      </c>
      <c r="F4" s="214" t="s">
        <v>658</v>
      </c>
      <c r="G4" s="214" t="s">
        <v>5</v>
      </c>
      <c r="H4" s="214" t="s">
        <v>6</v>
      </c>
      <c r="I4" s="214" t="s">
        <v>7</v>
      </c>
      <c r="J4" s="216" t="s">
        <v>8</v>
      </c>
      <c r="K4" s="239"/>
      <c r="L4" s="239"/>
    </row>
    <row r="5" spans="1:12" ht="20.100000000000001" customHeight="1" x14ac:dyDescent="0.3">
      <c r="A5" s="336">
        <v>1</v>
      </c>
      <c r="B5" s="232">
        <v>45663</v>
      </c>
      <c r="C5" s="233" t="s">
        <v>690</v>
      </c>
      <c r="D5" s="218" t="s">
        <v>691</v>
      </c>
      <c r="E5" s="141" t="s">
        <v>692</v>
      </c>
      <c r="F5" s="234" t="s">
        <v>693</v>
      </c>
      <c r="G5" s="148" t="s">
        <v>659</v>
      </c>
      <c r="H5" s="148" t="s">
        <v>30</v>
      </c>
      <c r="I5" s="148">
        <v>4</v>
      </c>
      <c r="J5" s="213">
        <v>48000</v>
      </c>
      <c r="K5"/>
      <c r="L5"/>
    </row>
    <row r="6" spans="1:12" ht="20.100000000000001" customHeight="1" x14ac:dyDescent="0.3">
      <c r="A6" s="337"/>
      <c r="B6" s="232">
        <v>45663</v>
      </c>
      <c r="C6" s="233" t="s">
        <v>690</v>
      </c>
      <c r="D6" s="218" t="s">
        <v>691</v>
      </c>
      <c r="E6" s="141" t="s">
        <v>694</v>
      </c>
      <c r="F6" s="234" t="s">
        <v>695</v>
      </c>
      <c r="G6" s="148" t="s">
        <v>659</v>
      </c>
      <c r="H6" s="148" t="s">
        <v>30</v>
      </c>
      <c r="I6" s="148">
        <v>4</v>
      </c>
      <c r="J6" s="213">
        <v>14300</v>
      </c>
      <c r="K6"/>
      <c r="L6"/>
    </row>
    <row r="7" spans="1:12" ht="20.100000000000001" customHeight="1" x14ac:dyDescent="0.3">
      <c r="A7" s="337"/>
      <c r="B7" s="232">
        <v>45664</v>
      </c>
      <c r="C7" s="233" t="s">
        <v>690</v>
      </c>
      <c r="D7" s="231" t="s">
        <v>696</v>
      </c>
      <c r="E7" s="141" t="s">
        <v>697</v>
      </c>
      <c r="F7" s="234" t="s">
        <v>698</v>
      </c>
      <c r="G7" s="148" t="s">
        <v>659</v>
      </c>
      <c r="H7" s="148" t="s">
        <v>30</v>
      </c>
      <c r="I7" s="148">
        <v>45</v>
      </c>
      <c r="J7" s="213">
        <v>431000</v>
      </c>
      <c r="K7"/>
      <c r="L7"/>
    </row>
    <row r="8" spans="1:12" ht="20.100000000000001" customHeight="1" x14ac:dyDescent="0.3">
      <c r="A8" s="337"/>
      <c r="B8" s="232">
        <v>45680</v>
      </c>
      <c r="C8" s="233" t="s">
        <v>690</v>
      </c>
      <c r="D8" s="218" t="s">
        <v>699</v>
      </c>
      <c r="E8" s="141" t="s">
        <v>700</v>
      </c>
      <c r="F8" s="234" t="s">
        <v>701</v>
      </c>
      <c r="G8" s="148" t="s">
        <v>659</v>
      </c>
      <c r="H8" s="148" t="s">
        <v>30</v>
      </c>
      <c r="I8" s="148">
        <v>6</v>
      </c>
      <c r="J8" s="213">
        <v>170000</v>
      </c>
      <c r="K8"/>
      <c r="L8"/>
    </row>
    <row r="9" spans="1:12" ht="20.100000000000001" customHeight="1" x14ac:dyDescent="0.3">
      <c r="A9" s="337"/>
      <c r="B9" s="232">
        <v>45681</v>
      </c>
      <c r="C9" s="233" t="s">
        <v>690</v>
      </c>
      <c r="D9" s="218" t="s">
        <v>702</v>
      </c>
      <c r="E9" s="141" t="s">
        <v>703</v>
      </c>
      <c r="F9" s="234" t="s">
        <v>704</v>
      </c>
      <c r="G9" s="148" t="s">
        <v>659</v>
      </c>
      <c r="H9" s="148" t="s">
        <v>30</v>
      </c>
      <c r="I9" s="148">
        <v>4</v>
      </c>
      <c r="J9" s="213">
        <v>78000</v>
      </c>
      <c r="K9"/>
      <c r="L9"/>
    </row>
    <row r="10" spans="1:12" ht="20.100000000000001" customHeight="1" x14ac:dyDescent="0.3">
      <c r="A10" s="338"/>
      <c r="B10" s="329" t="s">
        <v>10</v>
      </c>
      <c r="C10" s="329"/>
      <c r="D10" s="329"/>
      <c r="E10" s="329"/>
      <c r="F10" s="329"/>
      <c r="G10" s="339"/>
      <c r="H10" s="340" t="s">
        <v>719</v>
      </c>
      <c r="I10" s="341"/>
      <c r="J10" s="210">
        <f>SUM(J5:J9)</f>
        <v>741300</v>
      </c>
      <c r="K10"/>
      <c r="L10"/>
    </row>
    <row r="11" spans="1:12" ht="20.100000000000001" customHeight="1" x14ac:dyDescent="0.3">
      <c r="A11" s="336">
        <v>2</v>
      </c>
      <c r="B11" s="232">
        <v>45699</v>
      </c>
      <c r="C11" s="233" t="s">
        <v>690</v>
      </c>
      <c r="D11" s="218" t="s">
        <v>756</v>
      </c>
      <c r="E11" s="141" t="s">
        <v>757</v>
      </c>
      <c r="F11" s="234" t="s">
        <v>758</v>
      </c>
      <c r="G11" s="148" t="s">
        <v>659</v>
      </c>
      <c r="H11" s="148" t="s">
        <v>30</v>
      </c>
      <c r="I11" s="148">
        <v>7</v>
      </c>
      <c r="J11" s="213">
        <v>135000</v>
      </c>
      <c r="K11"/>
      <c r="L11"/>
    </row>
    <row r="12" spans="1:12" ht="20.100000000000001" customHeight="1" x14ac:dyDescent="0.3">
      <c r="A12" s="337"/>
      <c r="B12" s="232">
        <v>45701</v>
      </c>
      <c r="C12" s="233" t="s">
        <v>690</v>
      </c>
      <c r="D12" s="218" t="s">
        <v>759</v>
      </c>
      <c r="E12" s="141" t="s">
        <v>760</v>
      </c>
      <c r="F12" s="234" t="s">
        <v>761</v>
      </c>
      <c r="G12" s="148" t="s">
        <v>740</v>
      </c>
      <c r="H12" s="148" t="s">
        <v>30</v>
      </c>
      <c r="I12" s="148">
        <v>5</v>
      </c>
      <c r="J12" s="213">
        <v>67000</v>
      </c>
      <c r="K12"/>
      <c r="L12"/>
    </row>
    <row r="13" spans="1:12" ht="20.100000000000001" customHeight="1" x14ac:dyDescent="0.3">
      <c r="A13" s="337"/>
      <c r="B13" s="232">
        <v>45701</v>
      </c>
      <c r="C13" s="233" t="s">
        <v>690</v>
      </c>
      <c r="D13" s="218" t="s">
        <v>759</v>
      </c>
      <c r="E13" s="141" t="s">
        <v>780</v>
      </c>
      <c r="F13" s="234" t="s">
        <v>762</v>
      </c>
      <c r="G13" s="148" t="s">
        <v>740</v>
      </c>
      <c r="H13" s="148" t="s">
        <v>30</v>
      </c>
      <c r="I13" s="148">
        <v>5</v>
      </c>
      <c r="J13" s="213">
        <v>80800</v>
      </c>
      <c r="K13"/>
      <c r="L13"/>
    </row>
    <row r="14" spans="1:12" ht="20.100000000000001" customHeight="1" x14ac:dyDescent="0.3">
      <c r="A14" s="337"/>
      <c r="B14" s="232">
        <v>45706</v>
      </c>
      <c r="C14" s="233" t="s">
        <v>690</v>
      </c>
      <c r="D14" s="218" t="s">
        <v>756</v>
      </c>
      <c r="E14" s="141" t="s">
        <v>733</v>
      </c>
      <c r="F14" s="234" t="s">
        <v>735</v>
      </c>
      <c r="G14" s="148" t="s">
        <v>659</v>
      </c>
      <c r="H14" s="148" t="s">
        <v>30</v>
      </c>
      <c r="I14" s="148">
        <v>7</v>
      </c>
      <c r="J14" s="213">
        <v>77000</v>
      </c>
      <c r="K14"/>
      <c r="L14"/>
    </row>
    <row r="15" spans="1:12" ht="20.100000000000001" customHeight="1" x14ac:dyDescent="0.3">
      <c r="A15" s="337"/>
      <c r="B15" s="232">
        <v>45714</v>
      </c>
      <c r="C15" s="233" t="s">
        <v>690</v>
      </c>
      <c r="D15" s="218" t="s">
        <v>763</v>
      </c>
      <c r="E15" s="141" t="s">
        <v>764</v>
      </c>
      <c r="F15" s="234" t="s">
        <v>765</v>
      </c>
      <c r="G15" s="148" t="s">
        <v>659</v>
      </c>
      <c r="H15" s="148" t="s">
        <v>30</v>
      </c>
      <c r="I15" s="148">
        <v>3</v>
      </c>
      <c r="J15" s="213">
        <v>44000</v>
      </c>
      <c r="K15"/>
      <c r="L15"/>
    </row>
    <row r="16" spans="1:12" ht="20.100000000000001" customHeight="1" x14ac:dyDescent="0.3">
      <c r="A16" s="337"/>
      <c r="B16" s="232">
        <v>45715</v>
      </c>
      <c r="C16" s="233" t="s">
        <v>690</v>
      </c>
      <c r="D16" s="218" t="s">
        <v>766</v>
      </c>
      <c r="E16" s="141" t="s">
        <v>738</v>
      </c>
      <c r="F16" s="234" t="s">
        <v>739</v>
      </c>
      <c r="G16" s="148" t="s">
        <v>659</v>
      </c>
      <c r="H16" s="148" t="s">
        <v>30</v>
      </c>
      <c r="I16" s="148">
        <v>3</v>
      </c>
      <c r="J16" s="213">
        <v>63000</v>
      </c>
      <c r="K16"/>
      <c r="L16"/>
    </row>
    <row r="17" spans="1:12" ht="20.100000000000001" customHeight="1" x14ac:dyDescent="0.3">
      <c r="A17" s="337"/>
      <c r="B17" s="232">
        <v>45715</v>
      </c>
      <c r="C17" s="233" t="s">
        <v>690</v>
      </c>
      <c r="D17" s="218" t="s">
        <v>766</v>
      </c>
      <c r="E17" s="141" t="s">
        <v>767</v>
      </c>
      <c r="F17" s="234" t="s">
        <v>768</v>
      </c>
      <c r="G17" s="148" t="s">
        <v>659</v>
      </c>
      <c r="H17" s="148" t="s">
        <v>30</v>
      </c>
      <c r="I17" s="148">
        <v>3</v>
      </c>
      <c r="J17" s="213">
        <v>24200</v>
      </c>
      <c r="K17"/>
      <c r="L17"/>
    </row>
    <row r="18" spans="1:12" ht="20.100000000000001" customHeight="1" x14ac:dyDescent="0.3">
      <c r="A18" s="337"/>
      <c r="B18" s="232">
        <v>45715</v>
      </c>
      <c r="C18" s="233" t="s">
        <v>690</v>
      </c>
      <c r="D18" s="218" t="s">
        <v>756</v>
      </c>
      <c r="E18" s="141" t="s">
        <v>769</v>
      </c>
      <c r="F18" s="234" t="s">
        <v>770</v>
      </c>
      <c r="G18" s="148" t="s">
        <v>659</v>
      </c>
      <c r="H18" s="148" t="s">
        <v>30</v>
      </c>
      <c r="I18" s="148">
        <v>10</v>
      </c>
      <c r="J18" s="213">
        <v>100000</v>
      </c>
      <c r="K18"/>
      <c r="L18"/>
    </row>
    <row r="19" spans="1:12" ht="20.100000000000001" customHeight="1" x14ac:dyDescent="0.3">
      <c r="A19" s="337"/>
      <c r="B19" s="232">
        <v>45715</v>
      </c>
      <c r="C19" s="233" t="s">
        <v>690</v>
      </c>
      <c r="D19" s="218" t="s">
        <v>756</v>
      </c>
      <c r="E19" s="141" t="s">
        <v>769</v>
      </c>
      <c r="F19" s="234" t="s">
        <v>770</v>
      </c>
      <c r="G19" s="148" t="s">
        <v>659</v>
      </c>
      <c r="H19" s="148" t="s">
        <v>30</v>
      </c>
      <c r="I19" s="148">
        <v>10</v>
      </c>
      <c r="J19" s="213">
        <v>9000</v>
      </c>
      <c r="K19"/>
      <c r="L19"/>
    </row>
    <row r="20" spans="1:12" ht="20.100000000000001" customHeight="1" x14ac:dyDescent="0.3">
      <c r="A20" s="338"/>
      <c r="B20" s="329" t="s">
        <v>11</v>
      </c>
      <c r="C20" s="329"/>
      <c r="D20" s="329"/>
      <c r="E20" s="329"/>
      <c r="F20" s="329"/>
      <c r="G20" s="339"/>
      <c r="H20" s="340" t="s">
        <v>771</v>
      </c>
      <c r="I20" s="341"/>
      <c r="J20" s="210">
        <f>SUM(J11:J19)</f>
        <v>600000</v>
      </c>
      <c r="K20"/>
      <c r="L20"/>
    </row>
    <row r="21" spans="1:12" ht="20.100000000000001" customHeight="1" x14ac:dyDescent="0.3">
      <c r="A21" s="336">
        <v>3</v>
      </c>
      <c r="B21" s="232">
        <v>45726</v>
      </c>
      <c r="C21" s="233" t="s">
        <v>690</v>
      </c>
      <c r="D21" s="218" t="s">
        <v>809</v>
      </c>
      <c r="E21" s="141" t="s">
        <v>810</v>
      </c>
      <c r="F21" s="234" t="s">
        <v>811</v>
      </c>
      <c r="G21" s="148" t="s">
        <v>659</v>
      </c>
      <c r="H21" s="148" t="s">
        <v>30</v>
      </c>
      <c r="I21" s="148">
        <v>4</v>
      </c>
      <c r="J21" s="213">
        <v>53000</v>
      </c>
      <c r="K21"/>
      <c r="L21"/>
    </row>
    <row r="22" spans="1:12" ht="20.100000000000001" customHeight="1" x14ac:dyDescent="0.3">
      <c r="A22" s="337"/>
      <c r="B22" s="232">
        <v>45727</v>
      </c>
      <c r="C22" s="233" t="s">
        <v>690</v>
      </c>
      <c r="D22" s="218" t="s">
        <v>812</v>
      </c>
      <c r="E22" s="141" t="s">
        <v>813</v>
      </c>
      <c r="F22" s="234" t="s">
        <v>814</v>
      </c>
      <c r="G22" s="148" t="s">
        <v>659</v>
      </c>
      <c r="H22" s="148" t="s">
        <v>30</v>
      </c>
      <c r="I22" s="148">
        <v>7</v>
      </c>
      <c r="J22" s="213">
        <v>119000</v>
      </c>
    </row>
    <row r="23" spans="1:12" ht="20.100000000000001" customHeight="1" x14ac:dyDescent="0.3">
      <c r="A23" s="337"/>
      <c r="B23" s="232">
        <v>45728</v>
      </c>
      <c r="C23" s="233" t="s">
        <v>690</v>
      </c>
      <c r="D23" s="218" t="s">
        <v>815</v>
      </c>
      <c r="E23" s="141" t="s">
        <v>816</v>
      </c>
      <c r="F23" s="234" t="s">
        <v>817</v>
      </c>
      <c r="G23" s="148" t="s">
        <v>659</v>
      </c>
      <c r="H23" s="148" t="s">
        <v>30</v>
      </c>
      <c r="I23" s="148">
        <v>4</v>
      </c>
      <c r="J23" s="213">
        <v>60000</v>
      </c>
    </row>
    <row r="24" spans="1:12" ht="20.100000000000001" customHeight="1" x14ac:dyDescent="0.3">
      <c r="A24" s="337"/>
      <c r="B24" s="232">
        <v>45743</v>
      </c>
      <c r="C24" s="233" t="s">
        <v>690</v>
      </c>
      <c r="D24" s="218" t="s">
        <v>818</v>
      </c>
      <c r="E24" s="141" t="s">
        <v>810</v>
      </c>
      <c r="F24" s="234" t="s">
        <v>811</v>
      </c>
      <c r="G24" s="148" t="s">
        <v>659</v>
      </c>
      <c r="H24" s="148" t="s">
        <v>30</v>
      </c>
      <c r="I24" s="148">
        <v>10</v>
      </c>
      <c r="J24" s="213">
        <v>100000</v>
      </c>
    </row>
    <row r="25" spans="1:12" ht="20.100000000000001" customHeight="1" x14ac:dyDescent="0.3">
      <c r="A25" s="337"/>
      <c r="B25" s="232">
        <v>45743</v>
      </c>
      <c r="C25" s="233" t="s">
        <v>690</v>
      </c>
      <c r="D25" s="218" t="s">
        <v>818</v>
      </c>
      <c r="E25" s="141" t="s">
        <v>830</v>
      </c>
      <c r="F25" s="234" t="s">
        <v>819</v>
      </c>
      <c r="G25" s="148" t="s">
        <v>659</v>
      </c>
      <c r="H25" s="148" t="s">
        <v>30</v>
      </c>
      <c r="I25" s="148">
        <v>10</v>
      </c>
      <c r="J25" s="213">
        <v>42500</v>
      </c>
    </row>
    <row r="26" spans="1:12" ht="20.100000000000001" customHeight="1" x14ac:dyDescent="0.3">
      <c r="A26" s="337"/>
      <c r="B26" s="232">
        <v>45747</v>
      </c>
      <c r="C26" s="233" t="s">
        <v>690</v>
      </c>
      <c r="D26" s="218" t="s">
        <v>766</v>
      </c>
      <c r="E26" s="141" t="s">
        <v>831</v>
      </c>
      <c r="F26" s="234" t="s">
        <v>820</v>
      </c>
      <c r="G26" s="148" t="s">
        <v>659</v>
      </c>
      <c r="H26" s="148" t="s">
        <v>30</v>
      </c>
      <c r="I26" s="148">
        <v>4</v>
      </c>
      <c r="J26" s="213">
        <v>48000</v>
      </c>
    </row>
    <row r="27" spans="1:12" ht="20.100000000000001" customHeight="1" x14ac:dyDescent="0.3">
      <c r="A27" s="338"/>
      <c r="B27" s="329" t="s">
        <v>12</v>
      </c>
      <c r="C27" s="329"/>
      <c r="D27" s="329"/>
      <c r="E27" s="329"/>
      <c r="F27" s="329"/>
      <c r="G27" s="339"/>
      <c r="H27" s="340" t="s">
        <v>808</v>
      </c>
      <c r="I27" s="341"/>
      <c r="J27" s="210">
        <f>SUM(J21:J26)</f>
        <v>422500</v>
      </c>
    </row>
    <row r="28" spans="1:12" ht="20.100000000000001" customHeight="1" x14ac:dyDescent="0.3">
      <c r="A28" s="336">
        <v>4</v>
      </c>
      <c r="B28" s="232">
        <v>45751</v>
      </c>
      <c r="C28" s="233" t="s">
        <v>690</v>
      </c>
      <c r="D28" s="218" t="s">
        <v>888</v>
      </c>
      <c r="E28" s="141" t="s">
        <v>889</v>
      </c>
      <c r="F28" s="234" t="s">
        <v>878</v>
      </c>
      <c r="G28" s="148" t="s">
        <v>659</v>
      </c>
      <c r="H28" s="148" t="s">
        <v>30</v>
      </c>
      <c r="I28" s="148">
        <v>5</v>
      </c>
      <c r="J28" s="213">
        <v>118000</v>
      </c>
    </row>
    <row r="29" spans="1:12" ht="20.100000000000001" customHeight="1" x14ac:dyDescent="0.3">
      <c r="A29" s="337"/>
      <c r="B29" s="232">
        <v>45751</v>
      </c>
      <c r="C29" s="233" t="s">
        <v>690</v>
      </c>
      <c r="D29" s="218" t="s">
        <v>888</v>
      </c>
      <c r="E29" s="141" t="s">
        <v>890</v>
      </c>
      <c r="F29" s="234" t="s">
        <v>891</v>
      </c>
      <c r="G29" s="148" t="s">
        <v>659</v>
      </c>
      <c r="H29" s="148" t="s">
        <v>30</v>
      </c>
      <c r="I29" s="148">
        <v>5</v>
      </c>
      <c r="J29" s="213">
        <v>29500</v>
      </c>
    </row>
    <row r="30" spans="1:12" ht="20.100000000000001" customHeight="1" x14ac:dyDescent="0.3">
      <c r="A30" s="337"/>
      <c r="B30" s="232">
        <v>45755</v>
      </c>
      <c r="C30" s="233" t="s">
        <v>690</v>
      </c>
      <c r="D30" s="218" t="s">
        <v>766</v>
      </c>
      <c r="E30" s="141" t="s">
        <v>767</v>
      </c>
      <c r="F30" s="234" t="s">
        <v>768</v>
      </c>
      <c r="G30" s="148" t="s">
        <v>659</v>
      </c>
      <c r="H30" s="148" t="s">
        <v>30</v>
      </c>
      <c r="I30" s="148">
        <v>4</v>
      </c>
      <c r="J30" s="213">
        <v>84400</v>
      </c>
    </row>
    <row r="31" spans="1:12" ht="20.100000000000001" customHeight="1" x14ac:dyDescent="0.3">
      <c r="A31" s="337"/>
      <c r="B31" s="232">
        <v>45757</v>
      </c>
      <c r="C31" s="233" t="s">
        <v>690</v>
      </c>
      <c r="D31" s="218" t="s">
        <v>892</v>
      </c>
      <c r="E31" s="141" t="s">
        <v>764</v>
      </c>
      <c r="F31" s="234" t="s">
        <v>765</v>
      </c>
      <c r="G31" s="148" t="s">
        <v>659</v>
      </c>
      <c r="H31" s="148" t="s">
        <v>30</v>
      </c>
      <c r="I31" s="148">
        <v>4</v>
      </c>
      <c r="J31" s="213">
        <v>46500</v>
      </c>
    </row>
    <row r="32" spans="1:12" ht="20.100000000000001" customHeight="1" x14ac:dyDescent="0.3">
      <c r="A32" s="337"/>
      <c r="B32" s="232">
        <v>45757</v>
      </c>
      <c r="C32" s="233" t="s">
        <v>690</v>
      </c>
      <c r="D32" s="218" t="s">
        <v>892</v>
      </c>
      <c r="E32" s="141" t="s">
        <v>893</v>
      </c>
      <c r="F32" s="234" t="s">
        <v>894</v>
      </c>
      <c r="G32" s="148" t="s">
        <v>659</v>
      </c>
      <c r="H32" s="148" t="s">
        <v>30</v>
      </c>
      <c r="I32" s="148">
        <v>4</v>
      </c>
      <c r="J32" s="213">
        <v>19300</v>
      </c>
    </row>
    <row r="33" spans="1:10" ht="20.100000000000001" customHeight="1" x14ac:dyDescent="0.3">
      <c r="A33" s="337"/>
      <c r="B33" s="232">
        <v>45763</v>
      </c>
      <c r="C33" s="233" t="s">
        <v>690</v>
      </c>
      <c r="D33" s="218" t="s">
        <v>895</v>
      </c>
      <c r="E33" s="141" t="s">
        <v>856</v>
      </c>
      <c r="F33" s="234" t="s">
        <v>857</v>
      </c>
      <c r="G33" s="148" t="s">
        <v>659</v>
      </c>
      <c r="H33" s="148" t="s">
        <v>30</v>
      </c>
      <c r="I33" s="148">
        <v>5</v>
      </c>
      <c r="J33" s="213">
        <v>125000</v>
      </c>
    </row>
    <row r="34" spans="1:10" ht="20.100000000000001" customHeight="1" x14ac:dyDescent="0.3">
      <c r="A34" s="337"/>
      <c r="B34" s="232">
        <v>45768</v>
      </c>
      <c r="C34" s="233" t="s">
        <v>690</v>
      </c>
      <c r="D34" s="218" t="s">
        <v>903</v>
      </c>
      <c r="E34" s="141" t="s">
        <v>731</v>
      </c>
      <c r="F34" s="234" t="s">
        <v>732</v>
      </c>
      <c r="G34" s="148" t="s">
        <v>659</v>
      </c>
      <c r="H34" s="148" t="s">
        <v>30</v>
      </c>
      <c r="I34" s="148">
        <v>3</v>
      </c>
      <c r="J34" s="213">
        <v>52000</v>
      </c>
    </row>
    <row r="35" spans="1:10" ht="20.100000000000001" customHeight="1" x14ac:dyDescent="0.3">
      <c r="A35" s="337"/>
      <c r="B35" s="232">
        <v>45770</v>
      </c>
      <c r="C35" s="233" t="s">
        <v>690</v>
      </c>
      <c r="D35" s="218" t="s">
        <v>896</v>
      </c>
      <c r="E35" s="141" t="s">
        <v>897</v>
      </c>
      <c r="F35" s="234" t="s">
        <v>898</v>
      </c>
      <c r="G35" s="148" t="s">
        <v>740</v>
      </c>
      <c r="H35" s="148" t="s">
        <v>30</v>
      </c>
      <c r="I35" s="148">
        <v>3</v>
      </c>
      <c r="J35" s="213">
        <v>20800</v>
      </c>
    </row>
    <row r="36" spans="1:10" ht="20.100000000000001" customHeight="1" x14ac:dyDescent="0.3">
      <c r="A36" s="337"/>
      <c r="B36" s="232">
        <v>45776</v>
      </c>
      <c r="C36" s="233" t="s">
        <v>690</v>
      </c>
      <c r="D36" s="218" t="s">
        <v>899</v>
      </c>
      <c r="E36" s="141" t="s">
        <v>738</v>
      </c>
      <c r="F36" s="234" t="s">
        <v>739</v>
      </c>
      <c r="G36" s="148" t="s">
        <v>740</v>
      </c>
      <c r="H36" s="148" t="s">
        <v>30</v>
      </c>
      <c r="I36" s="148">
        <v>3</v>
      </c>
      <c r="J36" s="213">
        <v>60000</v>
      </c>
    </row>
    <row r="37" spans="1:10" ht="20.100000000000001" customHeight="1" x14ac:dyDescent="0.3">
      <c r="A37" s="338"/>
      <c r="B37" s="329" t="s">
        <v>13</v>
      </c>
      <c r="C37" s="329"/>
      <c r="D37" s="329"/>
      <c r="E37" s="329"/>
      <c r="F37" s="329"/>
      <c r="G37" s="339"/>
      <c r="H37" s="340" t="s">
        <v>771</v>
      </c>
      <c r="I37" s="341"/>
      <c r="J37" s="210">
        <f>SUM(J28:J36)</f>
        <v>555500</v>
      </c>
    </row>
    <row r="38" spans="1:10" ht="20.100000000000001" customHeight="1" x14ac:dyDescent="0.3">
      <c r="A38" s="336">
        <v>5</v>
      </c>
      <c r="B38" s="232">
        <v>45779</v>
      </c>
      <c r="C38" s="233" t="s">
        <v>690</v>
      </c>
      <c r="D38" s="218" t="s">
        <v>916</v>
      </c>
      <c r="E38" s="141" t="s">
        <v>917</v>
      </c>
      <c r="F38" s="234" t="s">
        <v>918</v>
      </c>
      <c r="G38" s="148" t="s">
        <v>659</v>
      </c>
      <c r="H38" s="148" t="s">
        <v>30</v>
      </c>
      <c r="I38" s="148">
        <v>50</v>
      </c>
      <c r="J38" s="213">
        <v>292000</v>
      </c>
    </row>
    <row r="39" spans="1:10" ht="20.100000000000001" customHeight="1" x14ac:dyDescent="0.3">
      <c r="A39" s="337"/>
      <c r="B39" s="232">
        <v>45786</v>
      </c>
      <c r="C39" s="233" t="s">
        <v>690</v>
      </c>
      <c r="D39" s="218" t="s">
        <v>919</v>
      </c>
      <c r="E39" s="141" t="s">
        <v>920</v>
      </c>
      <c r="F39" s="234" t="s">
        <v>921</v>
      </c>
      <c r="G39" s="148" t="s">
        <v>740</v>
      </c>
      <c r="H39" s="148" t="s">
        <v>30</v>
      </c>
      <c r="I39" s="148">
        <v>6</v>
      </c>
      <c r="J39" s="213">
        <v>180000</v>
      </c>
    </row>
    <row r="40" spans="1:10" ht="20.100000000000001" customHeight="1" x14ac:dyDescent="0.3">
      <c r="A40" s="337"/>
      <c r="B40" s="232">
        <v>45786</v>
      </c>
      <c r="C40" s="233" t="s">
        <v>690</v>
      </c>
      <c r="D40" s="218" t="s">
        <v>888</v>
      </c>
      <c r="E40" s="141" t="s">
        <v>922</v>
      </c>
      <c r="F40" s="234" t="s">
        <v>923</v>
      </c>
      <c r="G40" s="148" t="s">
        <v>659</v>
      </c>
      <c r="H40" s="148" t="s">
        <v>30</v>
      </c>
      <c r="I40" s="148">
        <v>3</v>
      </c>
      <c r="J40" s="213">
        <v>88000</v>
      </c>
    </row>
    <row r="41" spans="1:10" ht="20.100000000000001" customHeight="1" x14ac:dyDescent="0.3">
      <c r="A41" s="337"/>
      <c r="B41" s="232">
        <v>45792</v>
      </c>
      <c r="C41" s="233" t="s">
        <v>690</v>
      </c>
      <c r="D41" s="218" t="s">
        <v>888</v>
      </c>
      <c r="E41" s="141" t="s">
        <v>924</v>
      </c>
      <c r="F41" s="234" t="s">
        <v>925</v>
      </c>
      <c r="G41" s="148" t="s">
        <v>659</v>
      </c>
      <c r="H41" s="148" t="s">
        <v>30</v>
      </c>
      <c r="I41" s="148">
        <v>5</v>
      </c>
      <c r="J41" s="213">
        <v>78000</v>
      </c>
    </row>
    <row r="42" spans="1:10" ht="20.100000000000001" customHeight="1" x14ac:dyDescent="0.3">
      <c r="A42" s="337"/>
      <c r="B42" s="232">
        <v>45792</v>
      </c>
      <c r="C42" s="233" t="s">
        <v>690</v>
      </c>
      <c r="D42" s="218" t="s">
        <v>888</v>
      </c>
      <c r="E42" s="141" t="s">
        <v>962</v>
      </c>
      <c r="F42" s="234" t="s">
        <v>926</v>
      </c>
      <c r="G42" s="148" t="s">
        <v>659</v>
      </c>
      <c r="H42" s="148" t="s">
        <v>30</v>
      </c>
      <c r="I42" s="148">
        <v>5</v>
      </c>
      <c r="J42" s="213">
        <v>22700</v>
      </c>
    </row>
    <row r="43" spans="1:10" ht="20.100000000000001" customHeight="1" x14ac:dyDescent="0.3">
      <c r="A43" s="337"/>
      <c r="B43" s="232">
        <v>45800</v>
      </c>
      <c r="C43" s="233" t="s">
        <v>994</v>
      </c>
      <c r="D43" s="218" t="s">
        <v>927</v>
      </c>
      <c r="E43" s="141" t="s">
        <v>924</v>
      </c>
      <c r="F43" s="234" t="s">
        <v>925</v>
      </c>
      <c r="G43" s="148" t="s">
        <v>659</v>
      </c>
      <c r="H43" s="148" t="s">
        <v>30</v>
      </c>
      <c r="I43" s="148">
        <v>5</v>
      </c>
      <c r="J43" s="213">
        <v>102000</v>
      </c>
    </row>
    <row r="44" spans="1:10" ht="20.100000000000001" customHeight="1" x14ac:dyDescent="0.3">
      <c r="A44" s="337"/>
      <c r="B44" s="232">
        <v>45804</v>
      </c>
      <c r="C44" s="233" t="s">
        <v>994</v>
      </c>
      <c r="D44" s="218" t="s">
        <v>928</v>
      </c>
      <c r="E44" s="141" t="s">
        <v>963</v>
      </c>
      <c r="F44" s="234" t="s">
        <v>929</v>
      </c>
      <c r="G44" s="148" t="s">
        <v>659</v>
      </c>
      <c r="H44" s="148" t="s">
        <v>30</v>
      </c>
      <c r="I44" s="148">
        <v>4</v>
      </c>
      <c r="J44" s="213">
        <v>92000</v>
      </c>
    </row>
    <row r="45" spans="1:10" ht="20.100000000000001" customHeight="1" x14ac:dyDescent="0.3">
      <c r="A45" s="337"/>
      <c r="B45" s="232">
        <v>45804</v>
      </c>
      <c r="C45" s="233" t="s">
        <v>994</v>
      </c>
      <c r="D45" s="218" t="s">
        <v>928</v>
      </c>
      <c r="E45" s="141" t="s">
        <v>964</v>
      </c>
      <c r="F45" s="234" t="s">
        <v>930</v>
      </c>
      <c r="G45" s="148" t="s">
        <v>659</v>
      </c>
      <c r="H45" s="148" t="s">
        <v>30</v>
      </c>
      <c r="I45" s="148">
        <v>4</v>
      </c>
      <c r="J45" s="213">
        <v>25800</v>
      </c>
    </row>
    <row r="46" spans="1:10" ht="20.100000000000001" customHeight="1" x14ac:dyDescent="0.3">
      <c r="A46" s="337"/>
      <c r="B46" s="232">
        <v>45807</v>
      </c>
      <c r="C46" s="233" t="s">
        <v>994</v>
      </c>
      <c r="D46" s="218" t="s">
        <v>960</v>
      </c>
      <c r="E46" s="141" t="s">
        <v>965</v>
      </c>
      <c r="F46" s="234" t="s">
        <v>961</v>
      </c>
      <c r="G46" s="148" t="s">
        <v>659</v>
      </c>
      <c r="H46" s="148" t="s">
        <v>30</v>
      </c>
      <c r="I46" s="148">
        <v>20</v>
      </c>
      <c r="J46" s="213">
        <v>164000</v>
      </c>
    </row>
    <row r="47" spans="1:10" ht="20.100000000000001" customHeight="1" x14ac:dyDescent="0.3">
      <c r="A47" s="338"/>
      <c r="B47" s="329" t="s">
        <v>14</v>
      </c>
      <c r="C47" s="329"/>
      <c r="D47" s="329"/>
      <c r="E47" s="329"/>
      <c r="F47" s="329"/>
      <c r="G47" s="339"/>
      <c r="H47" s="340" t="s">
        <v>771</v>
      </c>
      <c r="I47" s="341"/>
      <c r="J47" s="210">
        <f>SUM(J38:J46)</f>
        <v>1044500</v>
      </c>
    </row>
    <row r="48" spans="1:10" ht="20.100000000000001" customHeight="1" x14ac:dyDescent="0.3">
      <c r="A48" s="336">
        <v>6</v>
      </c>
      <c r="B48" s="232">
        <v>45812</v>
      </c>
      <c r="C48" s="233" t="s">
        <v>994</v>
      </c>
      <c r="D48" s="218" t="s">
        <v>995</v>
      </c>
      <c r="E48" s="141" t="s">
        <v>996</v>
      </c>
      <c r="F48" s="234" t="s">
        <v>997</v>
      </c>
      <c r="G48" s="148" t="s">
        <v>659</v>
      </c>
      <c r="H48" s="148" t="s">
        <v>30</v>
      </c>
      <c r="I48" s="148">
        <v>4</v>
      </c>
      <c r="J48" s="213">
        <v>40000</v>
      </c>
    </row>
    <row r="49" spans="1:12" ht="20.100000000000001" customHeight="1" x14ac:dyDescent="0.3">
      <c r="A49" s="337"/>
      <c r="B49" s="232">
        <v>45812</v>
      </c>
      <c r="C49" s="233" t="s">
        <v>994</v>
      </c>
      <c r="D49" s="218" t="s">
        <v>995</v>
      </c>
      <c r="E49" s="141" t="s">
        <v>998</v>
      </c>
      <c r="F49" s="234" t="s">
        <v>999</v>
      </c>
      <c r="G49" s="148" t="s">
        <v>659</v>
      </c>
      <c r="H49" s="148" t="s">
        <v>30</v>
      </c>
      <c r="I49" s="148">
        <v>4</v>
      </c>
      <c r="J49" s="213">
        <v>23100</v>
      </c>
    </row>
    <row r="50" spans="1:12" ht="20.100000000000001" customHeight="1" x14ac:dyDescent="0.3">
      <c r="A50" s="337"/>
      <c r="B50" s="232">
        <v>45819</v>
      </c>
      <c r="C50" s="233" t="s">
        <v>994</v>
      </c>
      <c r="D50" s="218" t="s">
        <v>1000</v>
      </c>
      <c r="E50" s="141" t="s">
        <v>1001</v>
      </c>
      <c r="F50" s="234" t="s">
        <v>1002</v>
      </c>
      <c r="G50" s="148" t="s">
        <v>659</v>
      </c>
      <c r="H50" s="148" t="s">
        <v>30</v>
      </c>
      <c r="I50" s="148">
        <v>5</v>
      </c>
      <c r="J50" s="213">
        <v>65000</v>
      </c>
    </row>
    <row r="51" spans="1:12" ht="20.100000000000001" customHeight="1" x14ac:dyDescent="0.3">
      <c r="A51" s="337"/>
      <c r="B51" s="232">
        <v>45820</v>
      </c>
      <c r="C51" s="233" t="s">
        <v>994</v>
      </c>
      <c r="D51" s="218" t="s">
        <v>1003</v>
      </c>
      <c r="E51" s="141" t="s">
        <v>856</v>
      </c>
      <c r="F51" s="234" t="s">
        <v>857</v>
      </c>
      <c r="G51" s="148" t="s">
        <v>740</v>
      </c>
      <c r="H51" s="148" t="s">
        <v>30</v>
      </c>
      <c r="I51" s="148">
        <v>6</v>
      </c>
      <c r="J51" s="213">
        <v>125000</v>
      </c>
    </row>
    <row r="52" spans="1:12" ht="20.100000000000001" customHeight="1" x14ac:dyDescent="0.3">
      <c r="A52" s="337"/>
      <c r="B52" s="232">
        <v>45820</v>
      </c>
      <c r="C52" s="233" t="s">
        <v>994</v>
      </c>
      <c r="D52" s="218" t="s">
        <v>1003</v>
      </c>
      <c r="E52" s="141" t="s">
        <v>1004</v>
      </c>
      <c r="F52" s="234" t="s">
        <v>1005</v>
      </c>
      <c r="G52" s="148" t="s">
        <v>740</v>
      </c>
      <c r="H52" s="148" t="s">
        <v>30</v>
      </c>
      <c r="I52" s="148">
        <v>6</v>
      </c>
      <c r="J52" s="213">
        <v>28100</v>
      </c>
    </row>
    <row r="53" spans="1:12" ht="20.100000000000001" customHeight="1" x14ac:dyDescent="0.3">
      <c r="A53" s="337"/>
      <c r="B53" s="232">
        <v>45826</v>
      </c>
      <c r="C53" s="233" t="s">
        <v>994</v>
      </c>
      <c r="D53" s="218" t="s">
        <v>995</v>
      </c>
      <c r="E53" s="141" t="s">
        <v>764</v>
      </c>
      <c r="F53" s="234" t="s">
        <v>765</v>
      </c>
      <c r="G53" s="148" t="s">
        <v>659</v>
      </c>
      <c r="H53" s="148" t="s">
        <v>30</v>
      </c>
      <c r="I53" s="148">
        <v>4</v>
      </c>
      <c r="J53" s="213">
        <v>60000</v>
      </c>
    </row>
    <row r="54" spans="1:12" ht="20.100000000000001" customHeight="1" x14ac:dyDescent="0.3">
      <c r="A54" s="338"/>
      <c r="B54" s="329" t="s">
        <v>15</v>
      </c>
      <c r="C54" s="329"/>
      <c r="D54" s="329"/>
      <c r="E54" s="329"/>
      <c r="F54" s="329"/>
      <c r="G54" s="339"/>
      <c r="H54" s="340" t="s">
        <v>808</v>
      </c>
      <c r="I54" s="341"/>
      <c r="J54" s="210">
        <f>SUM(J48:J53)</f>
        <v>341200</v>
      </c>
    </row>
    <row r="55" spans="1:12" ht="20.100000000000001" customHeight="1" x14ac:dyDescent="0.3">
      <c r="A55" s="336">
        <v>7</v>
      </c>
      <c r="B55" s="232">
        <v>45839</v>
      </c>
      <c r="C55" s="233" t="s">
        <v>994</v>
      </c>
      <c r="D55" s="218" t="s">
        <v>1026</v>
      </c>
      <c r="E55" s="270" t="s">
        <v>1027</v>
      </c>
      <c r="F55" s="234" t="s">
        <v>1028</v>
      </c>
      <c r="G55" s="148" t="s">
        <v>740</v>
      </c>
      <c r="H55" s="148" t="s">
        <v>30</v>
      </c>
      <c r="I55" s="148">
        <v>4</v>
      </c>
      <c r="J55" s="213">
        <v>57500</v>
      </c>
      <c r="L55" s="257"/>
    </row>
    <row r="56" spans="1:12" ht="20.100000000000001" customHeight="1" x14ac:dyDescent="0.3">
      <c r="A56" s="337"/>
      <c r="B56" s="232">
        <v>45839</v>
      </c>
      <c r="C56" s="233" t="s">
        <v>994</v>
      </c>
      <c r="D56" s="218" t="s">
        <v>1026</v>
      </c>
      <c r="E56" s="270" t="s">
        <v>1027</v>
      </c>
      <c r="F56" s="234" t="s">
        <v>1028</v>
      </c>
      <c r="G56" s="148" t="s">
        <v>740</v>
      </c>
      <c r="H56" s="148" t="s">
        <v>30</v>
      </c>
      <c r="I56" s="148">
        <v>4</v>
      </c>
      <c r="J56" s="213">
        <v>31800</v>
      </c>
    </row>
    <row r="57" spans="1:12" ht="20.100000000000001" customHeight="1" x14ac:dyDescent="0.3">
      <c r="A57" s="337"/>
      <c r="B57" s="232">
        <v>45846</v>
      </c>
      <c r="C57" s="233" t="s">
        <v>994</v>
      </c>
      <c r="D57" s="218" t="s">
        <v>1029</v>
      </c>
      <c r="E57" s="141" t="s">
        <v>738</v>
      </c>
      <c r="F57" s="234" t="s">
        <v>739</v>
      </c>
      <c r="G57" s="148" t="s">
        <v>659</v>
      </c>
      <c r="H57" s="148" t="s">
        <v>30</v>
      </c>
      <c r="I57" s="148">
        <v>4</v>
      </c>
      <c r="J57" s="213">
        <v>70000</v>
      </c>
    </row>
    <row r="58" spans="1:12" ht="20.100000000000001" customHeight="1" x14ac:dyDescent="0.3">
      <c r="A58" s="337"/>
      <c r="B58" s="232">
        <v>45847</v>
      </c>
      <c r="C58" s="233" t="s">
        <v>994</v>
      </c>
      <c r="D58" s="218" t="s">
        <v>1000</v>
      </c>
      <c r="E58" s="141" t="s">
        <v>1030</v>
      </c>
      <c r="F58" s="234" t="s">
        <v>1031</v>
      </c>
      <c r="G58" s="148" t="s">
        <v>659</v>
      </c>
      <c r="H58" s="148" t="s">
        <v>30</v>
      </c>
      <c r="I58" s="148">
        <v>22</v>
      </c>
      <c r="J58" s="213">
        <v>78100</v>
      </c>
    </row>
    <row r="59" spans="1:12" ht="20.100000000000001" customHeight="1" x14ac:dyDescent="0.3">
      <c r="A59" s="337"/>
      <c r="B59" s="232">
        <v>45849</v>
      </c>
      <c r="C59" s="233" t="s">
        <v>994</v>
      </c>
      <c r="D59" s="218" t="s">
        <v>1032</v>
      </c>
      <c r="E59" s="270" t="s">
        <v>1033</v>
      </c>
      <c r="F59" s="234" t="s">
        <v>1034</v>
      </c>
      <c r="G59" s="148" t="s">
        <v>659</v>
      </c>
      <c r="H59" s="148" t="s">
        <v>30</v>
      </c>
      <c r="I59" s="148">
        <v>5</v>
      </c>
      <c r="J59" s="213">
        <v>75000</v>
      </c>
    </row>
    <row r="60" spans="1:12" ht="20.100000000000001" customHeight="1" x14ac:dyDescent="0.3">
      <c r="A60" s="337"/>
      <c r="B60" s="232">
        <v>45860</v>
      </c>
      <c r="C60" s="233" t="s">
        <v>994</v>
      </c>
      <c r="D60" s="218" t="s">
        <v>1035</v>
      </c>
      <c r="E60" s="141" t="s">
        <v>1036</v>
      </c>
      <c r="F60" s="234" t="s">
        <v>1037</v>
      </c>
      <c r="G60" s="148" t="s">
        <v>659</v>
      </c>
      <c r="H60" s="148" t="s">
        <v>30</v>
      </c>
      <c r="I60" s="148">
        <v>32</v>
      </c>
      <c r="J60" s="213">
        <v>133000</v>
      </c>
    </row>
    <row r="61" spans="1:12" ht="20.100000000000001" customHeight="1" x14ac:dyDescent="0.3">
      <c r="A61" s="337"/>
      <c r="B61" s="232">
        <v>45860</v>
      </c>
      <c r="C61" s="233" t="s">
        <v>994</v>
      </c>
      <c r="D61" s="218" t="s">
        <v>960</v>
      </c>
      <c r="E61" s="141" t="s">
        <v>764</v>
      </c>
      <c r="F61" s="234" t="s">
        <v>765</v>
      </c>
      <c r="G61" s="148" t="s">
        <v>659</v>
      </c>
      <c r="H61" s="148" t="s">
        <v>30</v>
      </c>
      <c r="I61" s="148">
        <v>11</v>
      </c>
      <c r="J61" s="213">
        <v>161000</v>
      </c>
    </row>
    <row r="62" spans="1:12" ht="20.100000000000001" customHeight="1" x14ac:dyDescent="0.3">
      <c r="A62" s="337"/>
      <c r="B62" s="232">
        <v>45860</v>
      </c>
      <c r="C62" s="233" t="s">
        <v>994</v>
      </c>
      <c r="D62" s="218" t="s">
        <v>960</v>
      </c>
      <c r="E62" s="141" t="s">
        <v>694</v>
      </c>
      <c r="F62" s="234" t="s">
        <v>695</v>
      </c>
      <c r="G62" s="148" t="s">
        <v>659</v>
      </c>
      <c r="H62" s="148" t="s">
        <v>30</v>
      </c>
      <c r="I62" s="148">
        <v>11</v>
      </c>
      <c r="J62" s="213">
        <v>39300</v>
      </c>
    </row>
    <row r="63" spans="1:12" ht="20.100000000000001" customHeight="1" x14ac:dyDescent="0.3">
      <c r="A63" s="338"/>
      <c r="B63" s="329" t="s">
        <v>219</v>
      </c>
      <c r="C63" s="329"/>
      <c r="D63" s="329"/>
      <c r="E63" s="329"/>
      <c r="F63" s="329"/>
      <c r="G63" s="339"/>
      <c r="H63" s="340" t="s">
        <v>745</v>
      </c>
      <c r="I63" s="341"/>
      <c r="J63" s="210">
        <f>SUM(J55:J62)</f>
        <v>645700</v>
      </c>
    </row>
    <row r="64" spans="1:12" ht="20.100000000000001" customHeight="1" x14ac:dyDescent="0.3">
      <c r="A64" s="336">
        <v>8</v>
      </c>
      <c r="B64" s="232">
        <v>45873</v>
      </c>
      <c r="C64" s="233" t="s">
        <v>994</v>
      </c>
      <c r="D64" s="218" t="s">
        <v>1058</v>
      </c>
      <c r="E64" s="262" t="s">
        <v>1059</v>
      </c>
      <c r="F64" s="234" t="s">
        <v>1060</v>
      </c>
      <c r="G64" s="148" t="s">
        <v>659</v>
      </c>
      <c r="H64" s="148" t="s">
        <v>30</v>
      </c>
      <c r="I64" s="148">
        <v>8</v>
      </c>
      <c r="J64" s="213">
        <v>120000</v>
      </c>
      <c r="L64" s="257"/>
    </row>
    <row r="65" spans="1:12" ht="20.100000000000001" customHeight="1" x14ac:dyDescent="0.3">
      <c r="A65" s="337"/>
      <c r="B65" s="232">
        <v>45873</v>
      </c>
      <c r="C65" s="233" t="s">
        <v>994</v>
      </c>
      <c r="D65" s="218" t="s">
        <v>1058</v>
      </c>
      <c r="E65" s="141" t="s">
        <v>1061</v>
      </c>
      <c r="F65" s="234" t="s">
        <v>1062</v>
      </c>
      <c r="G65" s="148" t="s">
        <v>659</v>
      </c>
      <c r="H65" s="148" t="s">
        <v>30</v>
      </c>
      <c r="I65" s="148">
        <v>8</v>
      </c>
      <c r="J65" s="213">
        <v>27500</v>
      </c>
    </row>
    <row r="66" spans="1:12" ht="20.100000000000001" customHeight="1" x14ac:dyDescent="0.3">
      <c r="A66" s="337"/>
      <c r="B66" s="232">
        <v>45874</v>
      </c>
      <c r="C66" s="233" t="s">
        <v>994</v>
      </c>
      <c r="D66" s="218" t="s">
        <v>1063</v>
      </c>
      <c r="E66" s="141" t="s">
        <v>1064</v>
      </c>
      <c r="F66" s="234" t="s">
        <v>1065</v>
      </c>
      <c r="G66" s="148" t="s">
        <v>659</v>
      </c>
      <c r="H66" s="148" t="s">
        <v>30</v>
      </c>
      <c r="I66" s="148">
        <v>4</v>
      </c>
      <c r="J66" s="213">
        <v>47000</v>
      </c>
    </row>
    <row r="67" spans="1:12" ht="20.100000000000001" customHeight="1" x14ac:dyDescent="0.3">
      <c r="A67" s="337"/>
      <c r="B67" s="232">
        <v>45877</v>
      </c>
      <c r="C67" s="233" t="s">
        <v>994</v>
      </c>
      <c r="D67" s="218" t="s">
        <v>1066</v>
      </c>
      <c r="E67" s="141" t="s">
        <v>1067</v>
      </c>
      <c r="F67" s="234" t="s">
        <v>1068</v>
      </c>
      <c r="G67" s="148" t="s">
        <v>659</v>
      </c>
      <c r="H67" s="148" t="s">
        <v>30</v>
      </c>
      <c r="I67" s="148">
        <v>5</v>
      </c>
      <c r="J67" s="213">
        <v>28700</v>
      </c>
    </row>
    <row r="68" spans="1:12" ht="20.100000000000001" customHeight="1" x14ac:dyDescent="0.3">
      <c r="A68" s="337"/>
      <c r="B68" s="232">
        <v>45880</v>
      </c>
      <c r="C68" s="233" t="s">
        <v>994</v>
      </c>
      <c r="D68" s="218" t="s">
        <v>1058</v>
      </c>
      <c r="E68" s="141" t="s">
        <v>738</v>
      </c>
      <c r="F68" s="234" t="s">
        <v>739</v>
      </c>
      <c r="G68" s="148" t="s">
        <v>659</v>
      </c>
      <c r="H68" s="148" t="s">
        <v>30</v>
      </c>
      <c r="I68" s="148">
        <v>6</v>
      </c>
      <c r="J68" s="213">
        <v>75000</v>
      </c>
    </row>
    <row r="69" spans="1:12" ht="20.100000000000001" customHeight="1" x14ac:dyDescent="0.3">
      <c r="A69" s="337"/>
      <c r="B69" s="232">
        <v>45880</v>
      </c>
      <c r="C69" s="233" t="s">
        <v>994</v>
      </c>
      <c r="D69" s="218" t="s">
        <v>1058</v>
      </c>
      <c r="E69" s="262" t="s">
        <v>1069</v>
      </c>
      <c r="F69" s="234" t="s">
        <v>1070</v>
      </c>
      <c r="G69" s="148" t="s">
        <v>659</v>
      </c>
      <c r="H69" s="148" t="s">
        <v>30</v>
      </c>
      <c r="I69" s="148">
        <v>6</v>
      </c>
      <c r="J69" s="213">
        <v>19300</v>
      </c>
    </row>
    <row r="70" spans="1:12" ht="20.100000000000001" customHeight="1" x14ac:dyDescent="0.3">
      <c r="A70" s="337"/>
      <c r="B70" s="232">
        <v>45887</v>
      </c>
      <c r="C70" s="233" t="s">
        <v>994</v>
      </c>
      <c r="D70" s="218" t="s">
        <v>809</v>
      </c>
      <c r="E70" s="141" t="s">
        <v>831</v>
      </c>
      <c r="F70" s="234" t="s">
        <v>820</v>
      </c>
      <c r="G70" s="148" t="s">
        <v>659</v>
      </c>
      <c r="H70" s="148" t="s">
        <v>30</v>
      </c>
      <c r="I70" s="148">
        <v>4</v>
      </c>
      <c r="J70" s="213">
        <v>52000</v>
      </c>
    </row>
    <row r="71" spans="1:12" ht="20.100000000000001" customHeight="1" x14ac:dyDescent="0.3">
      <c r="A71" s="337"/>
      <c r="B71" s="232">
        <v>45888</v>
      </c>
      <c r="C71" s="233" t="s">
        <v>994</v>
      </c>
      <c r="D71" s="218" t="s">
        <v>1071</v>
      </c>
      <c r="E71" s="141" t="s">
        <v>764</v>
      </c>
      <c r="F71" s="234" t="s">
        <v>765</v>
      </c>
      <c r="G71" s="148" t="s">
        <v>659</v>
      </c>
      <c r="H71" s="148" t="s">
        <v>30</v>
      </c>
      <c r="I71" s="148">
        <v>4</v>
      </c>
      <c r="J71" s="213">
        <v>60000</v>
      </c>
    </row>
    <row r="72" spans="1:12" ht="20.100000000000001" customHeight="1" x14ac:dyDescent="0.3">
      <c r="A72" s="337"/>
      <c r="B72" s="232">
        <v>45891</v>
      </c>
      <c r="C72" s="233" t="s">
        <v>994</v>
      </c>
      <c r="D72" s="218" t="s">
        <v>888</v>
      </c>
      <c r="E72" s="141" t="s">
        <v>1072</v>
      </c>
      <c r="F72" s="234" t="s">
        <v>1073</v>
      </c>
      <c r="G72" s="148" t="s">
        <v>659</v>
      </c>
      <c r="H72" s="148" t="s">
        <v>30</v>
      </c>
      <c r="I72" s="148">
        <v>6</v>
      </c>
      <c r="J72" s="213">
        <v>87000</v>
      </c>
    </row>
    <row r="73" spans="1:12" ht="20.100000000000001" customHeight="1" x14ac:dyDescent="0.3">
      <c r="A73" s="337"/>
      <c r="B73" s="232">
        <v>45891</v>
      </c>
      <c r="C73" s="233" t="s">
        <v>994</v>
      </c>
      <c r="D73" s="218" t="s">
        <v>888</v>
      </c>
      <c r="E73" s="141" t="s">
        <v>890</v>
      </c>
      <c r="F73" s="234" t="s">
        <v>891</v>
      </c>
      <c r="G73" s="148" t="s">
        <v>659</v>
      </c>
      <c r="H73" s="148" t="s">
        <v>30</v>
      </c>
      <c r="I73" s="148">
        <v>6</v>
      </c>
      <c r="J73" s="213">
        <v>33500</v>
      </c>
    </row>
    <row r="74" spans="1:12" ht="20.100000000000001" customHeight="1" x14ac:dyDescent="0.3">
      <c r="A74" s="337"/>
      <c r="B74" s="232">
        <v>45894</v>
      </c>
      <c r="C74" s="233" t="s">
        <v>994</v>
      </c>
      <c r="D74" s="218" t="s">
        <v>809</v>
      </c>
      <c r="E74" s="141" t="s">
        <v>831</v>
      </c>
      <c r="F74" s="234" t="s">
        <v>820</v>
      </c>
      <c r="G74" s="148" t="s">
        <v>659</v>
      </c>
      <c r="H74" s="148" t="s">
        <v>30</v>
      </c>
      <c r="I74" s="148">
        <v>5</v>
      </c>
      <c r="J74" s="213">
        <v>65000</v>
      </c>
    </row>
    <row r="75" spans="1:12" ht="20.100000000000001" customHeight="1" x14ac:dyDescent="0.3">
      <c r="A75" s="337"/>
      <c r="B75" s="232">
        <v>45895</v>
      </c>
      <c r="C75" s="233" t="s">
        <v>994</v>
      </c>
      <c r="D75" s="218" t="s">
        <v>1074</v>
      </c>
      <c r="E75" s="141" t="s">
        <v>738</v>
      </c>
      <c r="F75" s="234" t="s">
        <v>739</v>
      </c>
      <c r="G75" s="148" t="s">
        <v>659</v>
      </c>
      <c r="H75" s="148" t="s">
        <v>30</v>
      </c>
      <c r="I75" s="148">
        <v>4</v>
      </c>
      <c r="J75" s="213">
        <v>60000</v>
      </c>
    </row>
    <row r="76" spans="1:12" ht="20.100000000000001" customHeight="1" x14ac:dyDescent="0.3">
      <c r="A76" s="338"/>
      <c r="B76" s="329" t="s">
        <v>1052</v>
      </c>
      <c r="C76" s="329"/>
      <c r="D76" s="329"/>
      <c r="E76" s="329"/>
      <c r="F76" s="329"/>
      <c r="G76" s="339"/>
      <c r="H76" s="340" t="s">
        <v>1075</v>
      </c>
      <c r="I76" s="341"/>
      <c r="J76" s="210">
        <f>SUM(J64:J75)</f>
        <v>675000</v>
      </c>
    </row>
    <row r="77" spans="1:12" ht="20.100000000000001" customHeight="1" x14ac:dyDescent="0.3">
      <c r="A77" s="336">
        <v>9</v>
      </c>
      <c r="B77" s="232">
        <v>45910</v>
      </c>
      <c r="C77" s="233" t="s">
        <v>994</v>
      </c>
      <c r="D77" s="218" t="s">
        <v>1125</v>
      </c>
      <c r="E77" s="262" t="s">
        <v>1126</v>
      </c>
      <c r="F77" s="234" t="s">
        <v>1127</v>
      </c>
      <c r="G77" s="148" t="s">
        <v>659</v>
      </c>
      <c r="H77" s="148" t="s">
        <v>30</v>
      </c>
      <c r="I77" s="148">
        <v>6</v>
      </c>
      <c r="J77" s="213">
        <v>80000</v>
      </c>
      <c r="L77" s="257"/>
    </row>
    <row r="78" spans="1:12" ht="20.100000000000001" customHeight="1" x14ac:dyDescent="0.3">
      <c r="A78" s="337"/>
      <c r="B78" s="232">
        <v>45916</v>
      </c>
      <c r="C78" s="233" t="s">
        <v>994</v>
      </c>
      <c r="D78" s="218" t="s">
        <v>1128</v>
      </c>
      <c r="E78" s="262" t="s">
        <v>764</v>
      </c>
      <c r="F78" s="234" t="s">
        <v>765</v>
      </c>
      <c r="G78" s="148" t="s">
        <v>659</v>
      </c>
      <c r="H78" s="148" t="s">
        <v>30</v>
      </c>
      <c r="I78" s="148">
        <v>5</v>
      </c>
      <c r="J78" s="213">
        <v>73000</v>
      </c>
    </row>
    <row r="79" spans="1:12" ht="20.100000000000001" customHeight="1" x14ac:dyDescent="0.3">
      <c r="A79" s="338"/>
      <c r="B79" s="329" t="s">
        <v>451</v>
      </c>
      <c r="C79" s="329"/>
      <c r="D79" s="329"/>
      <c r="E79" s="329"/>
      <c r="F79" s="329"/>
      <c r="G79" s="339"/>
      <c r="H79" s="340" t="s">
        <v>678</v>
      </c>
      <c r="I79" s="341"/>
      <c r="J79" s="210">
        <f>SUM(J77:J78)</f>
        <v>153000</v>
      </c>
    </row>
    <row r="80" spans="1:12" ht="20.100000000000001" customHeight="1" x14ac:dyDescent="0.3">
      <c r="A80" s="336">
        <v>10</v>
      </c>
      <c r="B80" s="232">
        <v>45944</v>
      </c>
      <c r="C80" s="233" t="s">
        <v>994</v>
      </c>
      <c r="D80" s="218" t="s">
        <v>1139</v>
      </c>
      <c r="E80" s="262" t="s">
        <v>738</v>
      </c>
      <c r="F80" s="234" t="s">
        <v>739</v>
      </c>
      <c r="G80" s="148" t="s">
        <v>659</v>
      </c>
      <c r="H80" s="148" t="s">
        <v>30</v>
      </c>
      <c r="I80" s="148">
        <v>6</v>
      </c>
      <c r="J80" s="213">
        <v>120000</v>
      </c>
    </row>
    <row r="81" spans="1:10" ht="20.100000000000001" customHeight="1" x14ac:dyDescent="0.3">
      <c r="A81" s="337"/>
      <c r="B81" s="232">
        <v>45947</v>
      </c>
      <c r="C81" s="233" t="s">
        <v>994</v>
      </c>
      <c r="D81" s="218" t="s">
        <v>888</v>
      </c>
      <c r="E81" s="262" t="s">
        <v>1140</v>
      </c>
      <c r="F81" s="234" t="s">
        <v>1141</v>
      </c>
      <c r="G81" s="148" t="s">
        <v>659</v>
      </c>
      <c r="H81" s="148" t="s">
        <v>30</v>
      </c>
      <c r="I81" s="148">
        <v>6</v>
      </c>
      <c r="J81" s="213">
        <v>54000</v>
      </c>
    </row>
    <row r="82" spans="1:10" ht="20.100000000000001" customHeight="1" x14ac:dyDescent="0.3">
      <c r="A82" s="337"/>
      <c r="B82" s="232">
        <v>45952</v>
      </c>
      <c r="C82" s="233" t="s">
        <v>994</v>
      </c>
      <c r="D82" s="218" t="s">
        <v>1142</v>
      </c>
      <c r="E82" s="262" t="s">
        <v>831</v>
      </c>
      <c r="F82" s="234" t="s">
        <v>820</v>
      </c>
      <c r="G82" s="148" t="s">
        <v>659</v>
      </c>
      <c r="H82" s="148" t="s">
        <v>30</v>
      </c>
      <c r="I82" s="148">
        <v>6</v>
      </c>
      <c r="J82" s="213">
        <v>104000</v>
      </c>
    </row>
    <row r="83" spans="1:10" ht="20.100000000000001" customHeight="1" x14ac:dyDescent="0.3">
      <c r="A83" s="338"/>
      <c r="B83" s="329" t="s">
        <v>1138</v>
      </c>
      <c r="C83" s="329"/>
      <c r="D83" s="329"/>
      <c r="E83" s="329"/>
      <c r="F83" s="329"/>
      <c r="G83" s="339"/>
      <c r="H83" s="340" t="s">
        <v>867</v>
      </c>
      <c r="I83" s="341"/>
      <c r="J83" s="210">
        <f>SUM(J80:J82)</f>
        <v>278000</v>
      </c>
    </row>
    <row r="84" spans="1:10" ht="20.100000000000001" customHeight="1" x14ac:dyDescent="0.3">
      <c r="A84" s="336">
        <v>11</v>
      </c>
      <c r="B84" s="232">
        <v>45972</v>
      </c>
      <c r="C84" s="233" t="s">
        <v>994</v>
      </c>
      <c r="D84" s="218" t="s">
        <v>995</v>
      </c>
      <c r="E84" s="262" t="s">
        <v>831</v>
      </c>
      <c r="F84" s="234" t="s">
        <v>820</v>
      </c>
      <c r="G84" s="148" t="s">
        <v>659</v>
      </c>
      <c r="H84" s="148" t="s">
        <v>30</v>
      </c>
      <c r="I84" s="148">
        <v>4</v>
      </c>
      <c r="J84" s="213">
        <v>52000</v>
      </c>
    </row>
    <row r="85" spans="1:10" ht="20.100000000000001" customHeight="1" x14ac:dyDescent="0.3">
      <c r="A85" s="337"/>
      <c r="B85" s="232">
        <v>45978</v>
      </c>
      <c r="C85" s="233" t="s">
        <v>994</v>
      </c>
      <c r="D85" s="218" t="s">
        <v>1169</v>
      </c>
      <c r="E85" s="262" t="s">
        <v>810</v>
      </c>
      <c r="F85" s="234" t="s">
        <v>811</v>
      </c>
      <c r="G85" s="148" t="s">
        <v>659</v>
      </c>
      <c r="H85" s="148" t="s">
        <v>30</v>
      </c>
      <c r="I85" s="148">
        <v>4</v>
      </c>
      <c r="J85" s="213">
        <v>46000</v>
      </c>
    </row>
    <row r="86" spans="1:10" ht="20.100000000000001" customHeight="1" x14ac:dyDescent="0.3">
      <c r="A86" s="337"/>
      <c r="B86" s="232">
        <v>45979</v>
      </c>
      <c r="C86" s="233" t="s">
        <v>994</v>
      </c>
      <c r="D86" s="218" t="s">
        <v>1169</v>
      </c>
      <c r="E86" s="262" t="s">
        <v>865</v>
      </c>
      <c r="F86" s="234" t="s">
        <v>866</v>
      </c>
      <c r="G86" s="148" t="s">
        <v>659</v>
      </c>
      <c r="H86" s="148" t="s">
        <v>30</v>
      </c>
      <c r="I86" s="148">
        <v>4</v>
      </c>
      <c r="J86" s="213">
        <v>18000</v>
      </c>
    </row>
    <row r="87" spans="1:10" ht="20.100000000000001" customHeight="1" x14ac:dyDescent="0.3">
      <c r="A87" s="337"/>
      <c r="B87" s="232">
        <v>45979</v>
      </c>
      <c r="C87" s="233" t="s">
        <v>994</v>
      </c>
      <c r="D87" s="218" t="s">
        <v>1170</v>
      </c>
      <c r="E87" s="262" t="s">
        <v>738</v>
      </c>
      <c r="F87" s="234" t="s">
        <v>739</v>
      </c>
      <c r="G87" s="148" t="s">
        <v>659</v>
      </c>
      <c r="H87" s="148" t="s">
        <v>30</v>
      </c>
      <c r="I87" s="148">
        <v>14</v>
      </c>
      <c r="J87" s="213">
        <v>210000</v>
      </c>
    </row>
    <row r="88" spans="1:10" ht="20.100000000000001" customHeight="1" x14ac:dyDescent="0.3">
      <c r="A88" s="338"/>
      <c r="B88" s="329" t="s">
        <v>1155</v>
      </c>
      <c r="C88" s="329"/>
      <c r="D88" s="329"/>
      <c r="E88" s="329"/>
      <c r="F88" s="329"/>
      <c r="G88" s="339"/>
      <c r="H88" s="340" t="s">
        <v>879</v>
      </c>
      <c r="I88" s="341"/>
      <c r="J88" s="210">
        <f>SUM(J84:J87)</f>
        <v>326000</v>
      </c>
    </row>
    <row r="89" spans="1:10" ht="20.100000000000001" customHeight="1" x14ac:dyDescent="0.3">
      <c r="A89" s="235"/>
      <c r="B89" s="227" t="s">
        <v>1143</v>
      </c>
      <c r="C89" s="227"/>
      <c r="D89" s="228"/>
      <c r="E89" s="227"/>
      <c r="F89" s="227"/>
      <c r="G89" s="236" t="s">
        <v>0</v>
      </c>
      <c r="H89" s="334" t="s">
        <v>1171</v>
      </c>
      <c r="I89" s="335"/>
      <c r="J89" s="230">
        <f>SUM(J10,J20,J27,J37,J47,J54,J63,J76,J79,J83,J88)</f>
        <v>5782700</v>
      </c>
    </row>
  </sheetData>
  <mergeCells count="35">
    <mergeCell ref="A84:A88"/>
    <mergeCell ref="B88:G88"/>
    <mergeCell ref="H88:I88"/>
    <mergeCell ref="H89:I89"/>
    <mergeCell ref="A80:A83"/>
    <mergeCell ref="B83:G83"/>
    <mergeCell ref="H83:I83"/>
    <mergeCell ref="A77:A79"/>
    <mergeCell ref="B79:G79"/>
    <mergeCell ref="H79:I79"/>
    <mergeCell ref="A64:A76"/>
    <mergeCell ref="B76:G76"/>
    <mergeCell ref="H76:I76"/>
    <mergeCell ref="H27:I27"/>
    <mergeCell ref="A38:A47"/>
    <mergeCell ref="B47:G47"/>
    <mergeCell ref="H47:I47"/>
    <mergeCell ref="H37:I37"/>
    <mergeCell ref="A28:A37"/>
    <mergeCell ref="B37:G37"/>
    <mergeCell ref="A21:A27"/>
    <mergeCell ref="B27:G27"/>
    <mergeCell ref="A1:J3"/>
    <mergeCell ref="A5:A10"/>
    <mergeCell ref="B10:G10"/>
    <mergeCell ref="H10:I10"/>
    <mergeCell ref="A11:A20"/>
    <mergeCell ref="B20:G20"/>
    <mergeCell ref="H20:I20"/>
    <mergeCell ref="A48:A54"/>
    <mergeCell ref="B54:G54"/>
    <mergeCell ref="H54:I54"/>
    <mergeCell ref="A55:A63"/>
    <mergeCell ref="B63:G63"/>
    <mergeCell ref="H63:I63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52"/>
  <sheetViews>
    <sheetView zoomScaleNormal="100" zoomScaleSheetLayoutView="100" workbookViewId="0">
      <pane xSplit="1" ySplit="4" topLeftCell="B35" activePane="bottomRight" state="frozen"/>
      <selection activeCell="D27" sqref="D27"/>
      <selection pane="topRight" activeCell="D27" sqref="D27"/>
      <selection pane="bottomLeft" activeCell="D27" sqref="D27"/>
      <selection pane="bottomRight" activeCell="E49" sqref="E49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67" customWidth="1"/>
    <col min="7" max="9" width="10.625" style="1" customWidth="1"/>
    <col min="10" max="10" width="10.625" style="212" customWidth="1"/>
    <col min="11" max="12" width="9" style="238"/>
  </cols>
  <sheetData>
    <row r="1" spans="1:12" ht="16.5" customHeight="1" x14ac:dyDescent="0.3">
      <c r="A1" s="342" t="s">
        <v>937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2" ht="16.5" customHeight="1" x14ac:dyDescent="0.3">
      <c r="A2" s="342"/>
      <c r="B2" s="342"/>
      <c r="C2" s="342"/>
      <c r="D2" s="342"/>
      <c r="E2" s="342"/>
      <c r="F2" s="342"/>
      <c r="G2" s="342"/>
      <c r="H2" s="342"/>
      <c r="I2" s="342"/>
      <c r="J2" s="342"/>
    </row>
    <row r="3" spans="1:12" ht="16.5" customHeight="1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</row>
    <row r="4" spans="1:12" s="240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9"/>
      <c r="L4" s="239"/>
    </row>
    <row r="5" spans="1:12" ht="20.100000000000001" customHeight="1" x14ac:dyDescent="0.3">
      <c r="A5" s="336">
        <v>1</v>
      </c>
      <c r="B5" s="232">
        <v>45665</v>
      </c>
      <c r="C5" s="233" t="s">
        <v>705</v>
      </c>
      <c r="D5" s="231" t="s">
        <v>696</v>
      </c>
      <c r="E5" s="141" t="s">
        <v>706</v>
      </c>
      <c r="F5" s="234" t="s">
        <v>707</v>
      </c>
      <c r="G5" s="148" t="s">
        <v>659</v>
      </c>
      <c r="H5" s="148" t="s">
        <v>30</v>
      </c>
      <c r="I5" s="148">
        <v>45</v>
      </c>
      <c r="J5" s="213">
        <v>400000</v>
      </c>
      <c r="K5"/>
      <c r="L5"/>
    </row>
    <row r="6" spans="1:12" ht="20.100000000000001" customHeight="1" x14ac:dyDescent="0.3">
      <c r="A6" s="337"/>
      <c r="B6" s="232">
        <v>45665</v>
      </c>
      <c r="C6" s="233" t="s">
        <v>705</v>
      </c>
      <c r="D6" s="141" t="s">
        <v>708</v>
      </c>
      <c r="E6" s="241" t="s">
        <v>772</v>
      </c>
      <c r="F6" s="234" t="s">
        <v>709</v>
      </c>
      <c r="G6" s="148" t="s">
        <v>659</v>
      </c>
      <c r="H6" s="148" t="s">
        <v>30</v>
      </c>
      <c r="I6" s="148">
        <v>8</v>
      </c>
      <c r="J6" s="213">
        <v>5000</v>
      </c>
      <c r="K6"/>
      <c r="L6"/>
    </row>
    <row r="7" spans="1:12" ht="20.100000000000001" customHeight="1" x14ac:dyDescent="0.3">
      <c r="A7" s="337"/>
      <c r="B7" s="232">
        <v>45665</v>
      </c>
      <c r="C7" s="233" t="s">
        <v>705</v>
      </c>
      <c r="D7" s="141" t="s">
        <v>708</v>
      </c>
      <c r="E7" s="241" t="s">
        <v>772</v>
      </c>
      <c r="F7" s="234" t="s">
        <v>710</v>
      </c>
      <c r="G7" s="148" t="s">
        <v>659</v>
      </c>
      <c r="H7" s="148" t="s">
        <v>30</v>
      </c>
      <c r="I7" s="148">
        <v>8</v>
      </c>
      <c r="J7" s="213">
        <v>70350</v>
      </c>
      <c r="K7"/>
      <c r="L7"/>
    </row>
    <row r="8" spans="1:12" ht="20.100000000000001" customHeight="1" x14ac:dyDescent="0.3">
      <c r="A8" s="337"/>
      <c r="B8" s="232">
        <v>45678</v>
      </c>
      <c r="C8" s="233" t="s">
        <v>705</v>
      </c>
      <c r="D8" s="218" t="s">
        <v>711</v>
      </c>
      <c r="E8" s="241" t="s">
        <v>772</v>
      </c>
      <c r="F8" s="234" t="s">
        <v>710</v>
      </c>
      <c r="G8" s="148" t="s">
        <v>659</v>
      </c>
      <c r="H8" s="148" t="s">
        <v>30</v>
      </c>
      <c r="I8" s="148">
        <v>10</v>
      </c>
      <c r="J8" s="213">
        <v>50000</v>
      </c>
      <c r="K8"/>
      <c r="L8"/>
    </row>
    <row r="9" spans="1:12" ht="20.100000000000001" customHeight="1" x14ac:dyDescent="0.3">
      <c r="A9" s="337"/>
      <c r="B9" s="232">
        <v>45678</v>
      </c>
      <c r="C9" s="233" t="s">
        <v>705</v>
      </c>
      <c r="D9" s="218" t="s">
        <v>711</v>
      </c>
      <c r="E9" s="241" t="s">
        <v>773</v>
      </c>
      <c r="F9" s="234" t="s">
        <v>712</v>
      </c>
      <c r="G9" s="148" t="s">
        <v>659</v>
      </c>
      <c r="H9" s="148" t="s">
        <v>30</v>
      </c>
      <c r="I9" s="148">
        <v>10</v>
      </c>
      <c r="J9" s="213">
        <v>21000</v>
      </c>
      <c r="K9"/>
      <c r="L9"/>
    </row>
    <row r="10" spans="1:12" ht="20.100000000000001" customHeight="1" x14ac:dyDescent="0.3">
      <c r="A10" s="338"/>
      <c r="B10" s="329" t="s">
        <v>10</v>
      </c>
      <c r="C10" s="329"/>
      <c r="D10" s="329"/>
      <c r="E10" s="329"/>
      <c r="F10" s="329"/>
      <c r="G10" s="339"/>
      <c r="H10" s="340" t="s">
        <v>719</v>
      </c>
      <c r="I10" s="341"/>
      <c r="J10" s="210">
        <f>SUM(J5:J9)</f>
        <v>546350</v>
      </c>
      <c r="K10"/>
      <c r="L10"/>
    </row>
    <row r="11" spans="1:12" ht="20.100000000000001" customHeight="1" x14ac:dyDescent="0.3">
      <c r="A11" s="336">
        <v>2</v>
      </c>
      <c r="B11" s="232">
        <v>45699</v>
      </c>
      <c r="C11" s="233" t="s">
        <v>705</v>
      </c>
      <c r="D11" s="218" t="s">
        <v>756</v>
      </c>
      <c r="E11" s="141" t="s">
        <v>774</v>
      </c>
      <c r="F11" s="234" t="s">
        <v>775</v>
      </c>
      <c r="G11" s="148" t="s">
        <v>659</v>
      </c>
      <c r="H11" s="148" t="s">
        <v>30</v>
      </c>
      <c r="I11" s="148">
        <v>9</v>
      </c>
      <c r="J11" s="213">
        <v>160000</v>
      </c>
      <c r="K11"/>
      <c r="L11"/>
    </row>
    <row r="12" spans="1:12" ht="20.100000000000001" customHeight="1" x14ac:dyDescent="0.3">
      <c r="A12" s="337"/>
      <c r="B12" s="232">
        <v>45709</v>
      </c>
      <c r="C12" s="233" t="s">
        <v>705</v>
      </c>
      <c r="D12" s="218" t="s">
        <v>776</v>
      </c>
      <c r="E12" s="141" t="s">
        <v>777</v>
      </c>
      <c r="F12" s="234" t="s">
        <v>778</v>
      </c>
      <c r="G12" s="148" t="s">
        <v>740</v>
      </c>
      <c r="H12" s="148" t="s">
        <v>30</v>
      </c>
      <c r="I12" s="148">
        <v>15</v>
      </c>
      <c r="J12" s="213">
        <v>348000</v>
      </c>
      <c r="K12"/>
      <c r="L12"/>
    </row>
    <row r="13" spans="1:12" ht="20.100000000000001" customHeight="1" x14ac:dyDescent="0.3">
      <c r="A13" s="337"/>
      <c r="B13" s="232">
        <v>45714</v>
      </c>
      <c r="C13" s="233" t="s">
        <v>705</v>
      </c>
      <c r="D13" s="218" t="s">
        <v>779</v>
      </c>
      <c r="E13" s="241" t="s">
        <v>772</v>
      </c>
      <c r="F13" s="234" t="s">
        <v>710</v>
      </c>
      <c r="G13" s="148" t="s">
        <v>659</v>
      </c>
      <c r="H13" s="148" t="s">
        <v>30</v>
      </c>
      <c r="I13" s="148">
        <v>7</v>
      </c>
      <c r="J13" s="213">
        <v>35000</v>
      </c>
      <c r="K13"/>
      <c r="L13"/>
    </row>
    <row r="14" spans="1:12" ht="20.100000000000001" customHeight="1" x14ac:dyDescent="0.3">
      <c r="A14" s="337"/>
      <c r="B14" s="232">
        <v>45714</v>
      </c>
      <c r="C14" s="233" t="s">
        <v>705</v>
      </c>
      <c r="D14" s="218" t="s">
        <v>779</v>
      </c>
      <c r="E14" s="241" t="s">
        <v>773</v>
      </c>
      <c r="F14" s="234" t="s">
        <v>712</v>
      </c>
      <c r="G14" s="148" t="s">
        <v>659</v>
      </c>
      <c r="H14" s="148" t="s">
        <v>30</v>
      </c>
      <c r="I14" s="148">
        <v>7</v>
      </c>
      <c r="J14" s="213">
        <v>18700</v>
      </c>
      <c r="K14"/>
      <c r="L14"/>
    </row>
    <row r="15" spans="1:12" ht="20.100000000000001" customHeight="1" x14ac:dyDescent="0.3">
      <c r="A15" s="337"/>
      <c r="B15" s="232">
        <v>45715</v>
      </c>
      <c r="C15" s="233" t="s">
        <v>705</v>
      </c>
      <c r="D15" s="218" t="s">
        <v>756</v>
      </c>
      <c r="E15" s="141" t="s">
        <v>769</v>
      </c>
      <c r="F15" s="234" t="s">
        <v>770</v>
      </c>
      <c r="G15" s="148" t="s">
        <v>659</v>
      </c>
      <c r="H15" s="148" t="s">
        <v>30</v>
      </c>
      <c r="I15" s="148">
        <v>10</v>
      </c>
      <c r="J15" s="213">
        <v>100000</v>
      </c>
      <c r="K15"/>
      <c r="L15"/>
    </row>
    <row r="16" spans="1:12" ht="20.100000000000001" customHeight="1" x14ac:dyDescent="0.3">
      <c r="A16" s="338"/>
      <c r="B16" s="329" t="s">
        <v>11</v>
      </c>
      <c r="C16" s="329"/>
      <c r="D16" s="329"/>
      <c r="E16" s="329"/>
      <c r="F16" s="329"/>
      <c r="G16" s="339"/>
      <c r="H16" s="340" t="s">
        <v>719</v>
      </c>
      <c r="I16" s="341"/>
      <c r="J16" s="210">
        <f>SUM(J11:J15)</f>
        <v>661700</v>
      </c>
      <c r="K16"/>
      <c r="L16"/>
    </row>
    <row r="17" spans="1:12" ht="20.100000000000001" customHeight="1" x14ac:dyDescent="0.3">
      <c r="A17" s="336">
        <v>3</v>
      </c>
      <c r="B17" s="232">
        <v>45726</v>
      </c>
      <c r="C17" s="233" t="s">
        <v>705</v>
      </c>
      <c r="D17" s="218" t="s">
        <v>797</v>
      </c>
      <c r="E17" s="141" t="s">
        <v>798</v>
      </c>
      <c r="F17" s="234" t="s">
        <v>799</v>
      </c>
      <c r="G17" s="148" t="s">
        <v>740</v>
      </c>
      <c r="H17" s="148" t="s">
        <v>30</v>
      </c>
      <c r="I17" s="148">
        <v>8</v>
      </c>
      <c r="J17" s="213">
        <v>127000</v>
      </c>
      <c r="K17"/>
      <c r="L17"/>
    </row>
    <row r="18" spans="1:12" ht="20.100000000000001" customHeight="1" x14ac:dyDescent="0.3">
      <c r="A18" s="337"/>
      <c r="B18" s="232">
        <v>45726</v>
      </c>
      <c r="C18" s="233" t="s">
        <v>705</v>
      </c>
      <c r="D18" s="218" t="s">
        <v>797</v>
      </c>
      <c r="E18" s="141" t="s">
        <v>800</v>
      </c>
      <c r="F18" s="234" t="s">
        <v>801</v>
      </c>
      <c r="G18" s="148" t="s">
        <v>740</v>
      </c>
      <c r="H18" s="148" t="s">
        <v>30</v>
      </c>
      <c r="I18" s="148">
        <v>8</v>
      </c>
      <c r="J18" s="213">
        <v>60000</v>
      </c>
    </row>
    <row r="19" spans="1:12" ht="20.100000000000001" customHeight="1" x14ac:dyDescent="0.3">
      <c r="A19" s="337"/>
      <c r="B19" s="232">
        <v>45727</v>
      </c>
      <c r="C19" s="233" t="s">
        <v>705</v>
      </c>
      <c r="D19" s="218" t="s">
        <v>802</v>
      </c>
      <c r="E19" s="241" t="s">
        <v>772</v>
      </c>
      <c r="F19" s="234" t="s">
        <v>710</v>
      </c>
      <c r="G19" s="148" t="s">
        <v>659</v>
      </c>
      <c r="H19" s="148" t="s">
        <v>30</v>
      </c>
      <c r="I19" s="148">
        <v>12</v>
      </c>
      <c r="J19" s="213">
        <v>60000</v>
      </c>
    </row>
    <row r="20" spans="1:12" ht="20.100000000000001" customHeight="1" x14ac:dyDescent="0.3">
      <c r="A20" s="337"/>
      <c r="B20" s="232">
        <v>45727</v>
      </c>
      <c r="C20" s="233" t="s">
        <v>705</v>
      </c>
      <c r="D20" s="218" t="s">
        <v>802</v>
      </c>
      <c r="E20" s="241" t="s">
        <v>773</v>
      </c>
      <c r="F20" s="234" t="s">
        <v>712</v>
      </c>
      <c r="G20" s="148" t="s">
        <v>659</v>
      </c>
      <c r="H20" s="148" t="s">
        <v>30</v>
      </c>
      <c r="I20" s="148">
        <v>12</v>
      </c>
      <c r="J20" s="213">
        <v>29100</v>
      </c>
    </row>
    <row r="21" spans="1:12" ht="20.100000000000001" customHeight="1" x14ac:dyDescent="0.3">
      <c r="A21" s="337"/>
      <c r="B21" s="232">
        <v>45728</v>
      </c>
      <c r="C21" s="233" t="s">
        <v>705</v>
      </c>
      <c r="D21" s="218" t="s">
        <v>803</v>
      </c>
      <c r="E21" s="241" t="s">
        <v>804</v>
      </c>
      <c r="F21" s="234" t="s">
        <v>796</v>
      </c>
      <c r="G21" s="148" t="s">
        <v>740</v>
      </c>
      <c r="H21" s="148" t="s">
        <v>30</v>
      </c>
      <c r="I21" s="148">
        <v>11</v>
      </c>
      <c r="J21" s="213">
        <v>324500</v>
      </c>
    </row>
    <row r="22" spans="1:12" ht="20.100000000000001" customHeight="1" x14ac:dyDescent="0.3">
      <c r="A22" s="337"/>
      <c r="B22" s="232">
        <v>45740</v>
      </c>
      <c r="C22" s="233" t="s">
        <v>705</v>
      </c>
      <c r="D22" s="218" t="s">
        <v>805</v>
      </c>
      <c r="E22" s="141" t="s">
        <v>806</v>
      </c>
      <c r="F22" s="234" t="s">
        <v>807</v>
      </c>
      <c r="G22" s="148" t="s">
        <v>659</v>
      </c>
      <c r="H22" s="148" t="s">
        <v>30</v>
      </c>
      <c r="I22" s="148">
        <v>6</v>
      </c>
      <c r="J22" s="213">
        <v>71000</v>
      </c>
    </row>
    <row r="23" spans="1:12" ht="20.100000000000001" customHeight="1" x14ac:dyDescent="0.3">
      <c r="A23" s="338"/>
      <c r="B23" s="329" t="s">
        <v>12</v>
      </c>
      <c r="C23" s="329"/>
      <c r="D23" s="329"/>
      <c r="E23" s="329"/>
      <c r="F23" s="329"/>
      <c r="G23" s="339"/>
      <c r="H23" s="340" t="s">
        <v>808</v>
      </c>
      <c r="I23" s="341"/>
      <c r="J23" s="210">
        <f>SUM(J17:J22)</f>
        <v>671600</v>
      </c>
    </row>
    <row r="24" spans="1:12" ht="20.100000000000001" customHeight="1" x14ac:dyDescent="0.3">
      <c r="A24" s="336">
        <v>4</v>
      </c>
      <c r="B24" s="232">
        <v>45749</v>
      </c>
      <c r="C24" s="233" t="s">
        <v>705</v>
      </c>
      <c r="D24" s="218" t="s">
        <v>900</v>
      </c>
      <c r="E24" s="241" t="s">
        <v>772</v>
      </c>
      <c r="F24" s="234" t="s">
        <v>710</v>
      </c>
      <c r="G24" s="148" t="s">
        <v>659</v>
      </c>
      <c r="H24" s="148" t="s">
        <v>30</v>
      </c>
      <c r="I24" s="148">
        <v>8</v>
      </c>
      <c r="J24" s="213">
        <v>40000</v>
      </c>
    </row>
    <row r="25" spans="1:12" ht="20.100000000000001" customHeight="1" x14ac:dyDescent="0.3">
      <c r="A25" s="337"/>
      <c r="B25" s="232">
        <v>45749</v>
      </c>
      <c r="C25" s="233" t="s">
        <v>705</v>
      </c>
      <c r="D25" s="218" t="s">
        <v>900</v>
      </c>
      <c r="E25" s="241" t="s">
        <v>773</v>
      </c>
      <c r="F25" s="234" t="s">
        <v>712</v>
      </c>
      <c r="G25" s="148" t="s">
        <v>659</v>
      </c>
      <c r="H25" s="148" t="s">
        <v>30</v>
      </c>
      <c r="I25" s="148">
        <v>8</v>
      </c>
      <c r="J25" s="213">
        <v>19900</v>
      </c>
    </row>
    <row r="26" spans="1:12" ht="20.100000000000001" customHeight="1" x14ac:dyDescent="0.3">
      <c r="A26" s="337"/>
      <c r="B26" s="232">
        <v>45763</v>
      </c>
      <c r="C26" s="233" t="s">
        <v>705</v>
      </c>
      <c r="D26" s="218" t="s">
        <v>901</v>
      </c>
      <c r="E26" s="241" t="s">
        <v>772</v>
      </c>
      <c r="F26" s="234" t="s">
        <v>710</v>
      </c>
      <c r="G26" s="148" t="s">
        <v>659</v>
      </c>
      <c r="H26" s="148" t="s">
        <v>30</v>
      </c>
      <c r="I26" s="148">
        <v>10</v>
      </c>
      <c r="J26" s="213">
        <v>50000</v>
      </c>
    </row>
    <row r="27" spans="1:12" ht="20.100000000000001" customHeight="1" x14ac:dyDescent="0.3">
      <c r="A27" s="337"/>
      <c r="B27" s="232">
        <v>45763</v>
      </c>
      <c r="C27" s="233" t="s">
        <v>705</v>
      </c>
      <c r="D27" s="218" t="s">
        <v>901</v>
      </c>
      <c r="E27" s="241" t="s">
        <v>773</v>
      </c>
      <c r="F27" s="234" t="s">
        <v>712</v>
      </c>
      <c r="G27" s="148" t="s">
        <v>659</v>
      </c>
      <c r="H27" s="148" t="s">
        <v>30</v>
      </c>
      <c r="I27" s="148">
        <v>10</v>
      </c>
      <c r="J27" s="213">
        <v>24700</v>
      </c>
    </row>
    <row r="28" spans="1:12" ht="20.100000000000001" customHeight="1" x14ac:dyDescent="0.3">
      <c r="A28" s="338"/>
      <c r="B28" s="329" t="s">
        <v>13</v>
      </c>
      <c r="C28" s="329"/>
      <c r="D28" s="329"/>
      <c r="E28" s="329"/>
      <c r="F28" s="329"/>
      <c r="G28" s="339"/>
      <c r="H28" s="340" t="s">
        <v>879</v>
      </c>
      <c r="I28" s="341"/>
      <c r="J28" s="210">
        <f>SUM(J24:J27)</f>
        <v>134600</v>
      </c>
    </row>
    <row r="29" spans="1:12" ht="20.100000000000001" customHeight="1" x14ac:dyDescent="0.3">
      <c r="A29" s="336">
        <v>5</v>
      </c>
      <c r="B29" s="232">
        <v>45785</v>
      </c>
      <c r="C29" s="233" t="s">
        <v>705</v>
      </c>
      <c r="D29" s="218" t="s">
        <v>931</v>
      </c>
      <c r="E29" s="241" t="s">
        <v>772</v>
      </c>
      <c r="F29" s="234" t="s">
        <v>710</v>
      </c>
      <c r="G29" s="148" t="s">
        <v>659</v>
      </c>
      <c r="H29" s="148" t="s">
        <v>30</v>
      </c>
      <c r="I29" s="148">
        <v>8</v>
      </c>
      <c r="J29" s="213">
        <v>40000</v>
      </c>
    </row>
    <row r="30" spans="1:12" ht="20.100000000000001" customHeight="1" x14ac:dyDescent="0.3">
      <c r="A30" s="337"/>
      <c r="B30" s="232">
        <v>45785</v>
      </c>
      <c r="C30" s="233" t="s">
        <v>705</v>
      </c>
      <c r="D30" s="218" t="s">
        <v>932</v>
      </c>
      <c r="E30" s="241" t="s">
        <v>773</v>
      </c>
      <c r="F30" s="234" t="s">
        <v>712</v>
      </c>
      <c r="G30" s="148" t="s">
        <v>659</v>
      </c>
      <c r="H30" s="148" t="s">
        <v>30</v>
      </c>
      <c r="I30" s="148">
        <v>8</v>
      </c>
      <c r="J30" s="213">
        <v>20700</v>
      </c>
    </row>
    <row r="31" spans="1:12" ht="20.100000000000001" customHeight="1" x14ac:dyDescent="0.3">
      <c r="A31" s="337"/>
      <c r="B31" s="232">
        <v>45799</v>
      </c>
      <c r="C31" s="237" t="s">
        <v>936</v>
      </c>
      <c r="D31" s="231" t="s">
        <v>933</v>
      </c>
      <c r="E31" s="241" t="s">
        <v>934</v>
      </c>
      <c r="F31" s="234" t="s">
        <v>935</v>
      </c>
      <c r="G31" s="148" t="s">
        <v>659</v>
      </c>
      <c r="H31" s="148" t="s">
        <v>30</v>
      </c>
      <c r="I31" s="148">
        <v>9</v>
      </c>
      <c r="J31" s="213">
        <v>132000</v>
      </c>
    </row>
    <row r="32" spans="1:12" ht="20.100000000000001" customHeight="1" x14ac:dyDescent="0.3">
      <c r="A32" s="338"/>
      <c r="B32" s="329" t="s">
        <v>14</v>
      </c>
      <c r="C32" s="329"/>
      <c r="D32" s="329"/>
      <c r="E32" s="329"/>
      <c r="F32" s="329"/>
      <c r="G32" s="339"/>
      <c r="H32" s="340" t="s">
        <v>867</v>
      </c>
      <c r="I32" s="341"/>
      <c r="J32" s="210">
        <f>SUM(J29:J31)</f>
        <v>192700</v>
      </c>
    </row>
    <row r="33" spans="1:10" ht="20.100000000000001" customHeight="1" x14ac:dyDescent="0.3">
      <c r="A33" s="336">
        <v>6</v>
      </c>
      <c r="B33" s="232">
        <v>45820</v>
      </c>
      <c r="C33" s="237" t="s">
        <v>936</v>
      </c>
      <c r="D33" s="218" t="s">
        <v>1006</v>
      </c>
      <c r="E33" s="241" t="s">
        <v>1014</v>
      </c>
      <c r="F33" s="234" t="s">
        <v>1007</v>
      </c>
      <c r="G33" s="148" t="s">
        <v>659</v>
      </c>
      <c r="H33" s="148" t="s">
        <v>30</v>
      </c>
      <c r="I33" s="148">
        <v>25</v>
      </c>
      <c r="J33" s="213">
        <v>354000</v>
      </c>
    </row>
    <row r="34" spans="1:10" ht="20.100000000000001" customHeight="1" x14ac:dyDescent="0.3">
      <c r="A34" s="338"/>
      <c r="B34" s="329" t="s">
        <v>15</v>
      </c>
      <c r="C34" s="329"/>
      <c r="D34" s="329"/>
      <c r="E34" s="329"/>
      <c r="F34" s="329"/>
      <c r="G34" s="339"/>
      <c r="H34" s="340" t="s">
        <v>689</v>
      </c>
      <c r="I34" s="341"/>
      <c r="J34" s="210">
        <f>SUM(J33:J33)</f>
        <v>354000</v>
      </c>
    </row>
    <row r="35" spans="1:10" ht="20.100000000000001" customHeight="1" x14ac:dyDescent="0.3">
      <c r="A35" s="336">
        <v>7</v>
      </c>
      <c r="B35" s="232">
        <v>45845</v>
      </c>
      <c r="C35" s="237" t="s">
        <v>936</v>
      </c>
      <c r="D35" s="218" t="s">
        <v>1038</v>
      </c>
      <c r="E35" s="241" t="s">
        <v>731</v>
      </c>
      <c r="F35" s="234" t="s">
        <v>732</v>
      </c>
      <c r="G35" s="148" t="s">
        <v>659</v>
      </c>
      <c r="H35" s="148" t="s">
        <v>30</v>
      </c>
      <c r="I35" s="148">
        <v>14</v>
      </c>
      <c r="J35" s="213">
        <v>126000</v>
      </c>
    </row>
    <row r="36" spans="1:10" ht="20.100000000000001" customHeight="1" x14ac:dyDescent="0.3">
      <c r="A36" s="337"/>
      <c r="B36" s="232">
        <v>45867</v>
      </c>
      <c r="C36" s="237" t="s">
        <v>936</v>
      </c>
      <c r="D36" s="218" t="s">
        <v>1039</v>
      </c>
      <c r="E36" s="241" t="s">
        <v>772</v>
      </c>
      <c r="F36" s="234" t="s">
        <v>710</v>
      </c>
      <c r="G36" s="148" t="s">
        <v>659</v>
      </c>
      <c r="H36" s="148" t="s">
        <v>30</v>
      </c>
      <c r="I36" s="148">
        <v>3</v>
      </c>
      <c r="J36" s="213">
        <v>15000</v>
      </c>
    </row>
    <row r="37" spans="1:10" ht="20.100000000000001" customHeight="1" x14ac:dyDescent="0.3">
      <c r="A37" s="337"/>
      <c r="B37" s="232">
        <v>45867</v>
      </c>
      <c r="C37" s="237" t="s">
        <v>936</v>
      </c>
      <c r="D37" s="218" t="s">
        <v>1039</v>
      </c>
      <c r="E37" s="241" t="s">
        <v>773</v>
      </c>
      <c r="F37" s="234" t="s">
        <v>712</v>
      </c>
      <c r="G37" s="148" t="s">
        <v>659</v>
      </c>
      <c r="H37" s="148" t="s">
        <v>30</v>
      </c>
      <c r="I37" s="148">
        <v>3</v>
      </c>
      <c r="J37" s="213">
        <v>28000</v>
      </c>
    </row>
    <row r="38" spans="1:10" ht="20.100000000000001" customHeight="1" x14ac:dyDescent="0.3">
      <c r="A38" s="338"/>
      <c r="B38" s="329" t="s">
        <v>219</v>
      </c>
      <c r="C38" s="329"/>
      <c r="D38" s="329"/>
      <c r="E38" s="329"/>
      <c r="F38" s="329"/>
      <c r="G38" s="339"/>
      <c r="H38" s="340" t="s">
        <v>867</v>
      </c>
      <c r="I38" s="341"/>
      <c r="J38" s="210">
        <f>SUM(J35:J37)</f>
        <v>169000</v>
      </c>
    </row>
    <row r="39" spans="1:10" ht="20.100000000000001" customHeight="1" x14ac:dyDescent="0.3">
      <c r="A39" s="336">
        <v>8</v>
      </c>
      <c r="B39" s="232">
        <v>45894</v>
      </c>
      <c r="C39" s="237" t="s">
        <v>936</v>
      </c>
      <c r="D39" s="218" t="s">
        <v>1055</v>
      </c>
      <c r="E39" s="241" t="s">
        <v>1056</v>
      </c>
      <c r="F39" s="234" t="s">
        <v>1057</v>
      </c>
      <c r="G39" s="148" t="s">
        <v>659</v>
      </c>
      <c r="H39" s="148" t="s">
        <v>30</v>
      </c>
      <c r="I39" s="148">
        <v>15</v>
      </c>
      <c r="J39" s="213">
        <v>140000</v>
      </c>
    </row>
    <row r="40" spans="1:10" ht="20.100000000000001" customHeight="1" x14ac:dyDescent="0.3">
      <c r="A40" s="338"/>
      <c r="B40" s="329" t="s">
        <v>1052</v>
      </c>
      <c r="C40" s="329"/>
      <c r="D40" s="329"/>
      <c r="E40" s="329"/>
      <c r="F40" s="329"/>
      <c r="G40" s="339"/>
      <c r="H40" s="340" t="s">
        <v>689</v>
      </c>
      <c r="I40" s="341"/>
      <c r="J40" s="210">
        <f>SUM(J39:J39)</f>
        <v>140000</v>
      </c>
    </row>
    <row r="41" spans="1:10" ht="20.100000000000001" customHeight="1" x14ac:dyDescent="0.3">
      <c r="A41" s="336">
        <v>9</v>
      </c>
      <c r="B41" s="232">
        <v>45909</v>
      </c>
      <c r="C41" s="237" t="s">
        <v>936</v>
      </c>
      <c r="D41" s="218" t="s">
        <v>1129</v>
      </c>
      <c r="E41" s="241" t="s">
        <v>772</v>
      </c>
      <c r="F41" s="234" t="s">
        <v>710</v>
      </c>
      <c r="G41" s="148" t="s">
        <v>659</v>
      </c>
      <c r="H41" s="148" t="s">
        <v>30</v>
      </c>
      <c r="I41" s="148">
        <v>9</v>
      </c>
      <c r="J41" s="213">
        <v>95000</v>
      </c>
    </row>
    <row r="42" spans="1:10" ht="20.100000000000001" customHeight="1" x14ac:dyDescent="0.3">
      <c r="A42" s="337"/>
      <c r="B42" s="232">
        <v>45909</v>
      </c>
      <c r="C42" s="237" t="s">
        <v>936</v>
      </c>
      <c r="D42" s="218" t="s">
        <v>1129</v>
      </c>
      <c r="E42" s="241" t="s">
        <v>773</v>
      </c>
      <c r="F42" s="234" t="s">
        <v>712</v>
      </c>
      <c r="G42" s="148" t="s">
        <v>659</v>
      </c>
      <c r="H42" s="148" t="s">
        <v>30</v>
      </c>
      <c r="I42" s="148">
        <v>9</v>
      </c>
      <c r="J42" s="213">
        <v>40400</v>
      </c>
    </row>
    <row r="43" spans="1:10" ht="20.100000000000001" customHeight="1" x14ac:dyDescent="0.3">
      <c r="A43" s="337"/>
      <c r="B43" s="232">
        <v>45929</v>
      </c>
      <c r="C43" s="237" t="s">
        <v>936</v>
      </c>
      <c r="D43" s="218" t="s">
        <v>1130</v>
      </c>
      <c r="E43" s="241" t="s">
        <v>1064</v>
      </c>
      <c r="F43" s="234" t="s">
        <v>1065</v>
      </c>
      <c r="G43" s="148" t="s">
        <v>659</v>
      </c>
      <c r="H43" s="148" t="s">
        <v>30</v>
      </c>
      <c r="I43" s="148">
        <v>9</v>
      </c>
      <c r="J43" s="213">
        <v>94000</v>
      </c>
    </row>
    <row r="44" spans="1:10" ht="20.100000000000001" customHeight="1" x14ac:dyDescent="0.3">
      <c r="A44" s="337"/>
      <c r="B44" s="232">
        <v>45929</v>
      </c>
      <c r="C44" s="237" t="s">
        <v>936</v>
      </c>
      <c r="D44" s="218" t="s">
        <v>1130</v>
      </c>
      <c r="E44" s="241" t="s">
        <v>1131</v>
      </c>
      <c r="F44" s="234" t="s">
        <v>1132</v>
      </c>
      <c r="G44" s="148" t="s">
        <v>659</v>
      </c>
      <c r="H44" s="148" t="s">
        <v>30</v>
      </c>
      <c r="I44" s="148">
        <v>9</v>
      </c>
      <c r="J44" s="213">
        <v>30000</v>
      </c>
    </row>
    <row r="45" spans="1:10" ht="20.100000000000001" customHeight="1" x14ac:dyDescent="0.3">
      <c r="A45" s="338"/>
      <c r="B45" s="329" t="s">
        <v>451</v>
      </c>
      <c r="C45" s="329"/>
      <c r="D45" s="329"/>
      <c r="E45" s="329"/>
      <c r="F45" s="329"/>
      <c r="G45" s="339"/>
      <c r="H45" s="340" t="s">
        <v>879</v>
      </c>
      <c r="I45" s="341"/>
      <c r="J45" s="210">
        <f>SUM(J41:J44)</f>
        <v>259400</v>
      </c>
    </row>
    <row r="46" spans="1:10" ht="20.100000000000001" customHeight="1" x14ac:dyDescent="0.3">
      <c r="A46" s="337">
        <v>10</v>
      </c>
      <c r="B46" s="343" t="s">
        <v>1144</v>
      </c>
      <c r="C46" s="344"/>
      <c r="D46" s="344"/>
      <c r="E46" s="344"/>
      <c r="F46" s="344"/>
      <c r="G46" s="344"/>
      <c r="H46" s="344"/>
      <c r="I46" s="344"/>
      <c r="J46" s="345"/>
    </row>
    <row r="47" spans="1:10" ht="20.100000000000001" customHeight="1" x14ac:dyDescent="0.3">
      <c r="A47" s="338"/>
      <c r="B47" s="329" t="s">
        <v>1138</v>
      </c>
      <c r="C47" s="329"/>
      <c r="D47" s="329"/>
      <c r="E47" s="329"/>
      <c r="F47" s="329"/>
      <c r="G47" s="339"/>
      <c r="H47" s="340" t="s">
        <v>1050</v>
      </c>
      <c r="I47" s="341"/>
      <c r="J47" s="210">
        <f>SUM(J46:J46)</f>
        <v>0</v>
      </c>
    </row>
    <row r="48" spans="1:10" ht="20.100000000000001" customHeight="1" x14ac:dyDescent="0.3">
      <c r="A48" s="336">
        <v>11</v>
      </c>
      <c r="B48" s="232">
        <v>45965</v>
      </c>
      <c r="C48" s="237" t="s">
        <v>936</v>
      </c>
      <c r="D48" s="218" t="s">
        <v>1172</v>
      </c>
      <c r="E48" s="241" t="s">
        <v>772</v>
      </c>
      <c r="F48" s="234" t="s">
        <v>710</v>
      </c>
      <c r="G48" s="148" t="s">
        <v>659</v>
      </c>
      <c r="H48" s="148" t="s">
        <v>30</v>
      </c>
      <c r="I48" s="148">
        <v>13</v>
      </c>
      <c r="J48" s="213">
        <v>76000</v>
      </c>
    </row>
    <row r="49" spans="1:10" ht="20.100000000000001" customHeight="1" x14ac:dyDescent="0.3">
      <c r="A49" s="337"/>
      <c r="B49" s="232">
        <v>45965</v>
      </c>
      <c r="C49" s="237" t="s">
        <v>936</v>
      </c>
      <c r="D49" s="218" t="s">
        <v>1172</v>
      </c>
      <c r="E49" s="241" t="s">
        <v>773</v>
      </c>
      <c r="F49" s="234" t="s">
        <v>712</v>
      </c>
      <c r="G49" s="148" t="s">
        <v>659</v>
      </c>
      <c r="H49" s="148" t="s">
        <v>30</v>
      </c>
      <c r="I49" s="148">
        <v>13</v>
      </c>
      <c r="J49" s="213">
        <v>22000</v>
      </c>
    </row>
    <row r="50" spans="1:10" ht="20.100000000000001" customHeight="1" x14ac:dyDescent="0.3">
      <c r="A50" s="337"/>
      <c r="B50" s="232">
        <v>45978</v>
      </c>
      <c r="C50" s="237" t="s">
        <v>936</v>
      </c>
      <c r="D50" s="218" t="s">
        <v>1173</v>
      </c>
      <c r="E50" s="241" t="s">
        <v>1174</v>
      </c>
      <c r="F50" s="234" t="s">
        <v>1175</v>
      </c>
      <c r="G50" s="148" t="s">
        <v>659</v>
      </c>
      <c r="H50" s="148" t="s">
        <v>30</v>
      </c>
      <c r="I50" s="148">
        <v>15</v>
      </c>
      <c r="J50" s="213">
        <v>145000</v>
      </c>
    </row>
    <row r="51" spans="1:10" ht="20.100000000000001" customHeight="1" x14ac:dyDescent="0.3">
      <c r="A51" s="338"/>
      <c r="B51" s="329" t="s">
        <v>1155</v>
      </c>
      <c r="C51" s="329"/>
      <c r="D51" s="329"/>
      <c r="E51" s="329"/>
      <c r="F51" s="329"/>
      <c r="G51" s="339"/>
      <c r="H51" s="340" t="s">
        <v>867</v>
      </c>
      <c r="I51" s="341"/>
      <c r="J51" s="210">
        <f>SUM(J48:J50)</f>
        <v>243000</v>
      </c>
    </row>
    <row r="52" spans="1:10" ht="20.100000000000001" customHeight="1" x14ac:dyDescent="0.3">
      <c r="A52" s="235"/>
      <c r="B52" s="227"/>
      <c r="C52" s="227"/>
      <c r="D52" s="228"/>
      <c r="E52" s="227"/>
      <c r="F52" s="227"/>
      <c r="G52" s="236" t="s">
        <v>0</v>
      </c>
      <c r="H52" s="334" t="s">
        <v>1176</v>
      </c>
      <c r="I52" s="335"/>
      <c r="J52" s="230">
        <f>SUM(J10,J16,J23,J28,J32,J34,J38,J40,J45,J47,J51)</f>
        <v>3372350</v>
      </c>
    </row>
  </sheetData>
  <mergeCells count="36">
    <mergeCell ref="A48:A51"/>
    <mergeCell ref="B51:G51"/>
    <mergeCell ref="H51:I51"/>
    <mergeCell ref="H52:I52"/>
    <mergeCell ref="A46:A47"/>
    <mergeCell ref="B46:J46"/>
    <mergeCell ref="B47:G47"/>
    <mergeCell ref="H47:I47"/>
    <mergeCell ref="A41:A45"/>
    <mergeCell ref="B45:G45"/>
    <mergeCell ref="H45:I45"/>
    <mergeCell ref="A39:A40"/>
    <mergeCell ref="B40:G40"/>
    <mergeCell ref="H40:I40"/>
    <mergeCell ref="A17:A23"/>
    <mergeCell ref="B23:G23"/>
    <mergeCell ref="H23:I23"/>
    <mergeCell ref="A24:A28"/>
    <mergeCell ref="B28:G28"/>
    <mergeCell ref="H28:I28"/>
    <mergeCell ref="A35:A38"/>
    <mergeCell ref="B38:G38"/>
    <mergeCell ref="H38:I38"/>
    <mergeCell ref="A1:J3"/>
    <mergeCell ref="A5:A10"/>
    <mergeCell ref="B10:G10"/>
    <mergeCell ref="H10:I10"/>
    <mergeCell ref="A11:A16"/>
    <mergeCell ref="B16:G16"/>
    <mergeCell ref="H16:I16"/>
    <mergeCell ref="A29:A32"/>
    <mergeCell ref="B32:G32"/>
    <mergeCell ref="H32:I32"/>
    <mergeCell ref="A33:A34"/>
    <mergeCell ref="B34:G34"/>
    <mergeCell ref="H34:I34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7"/>
  <sheetViews>
    <sheetView zoomScaleNormal="100" zoomScaleSheetLayoutView="100" workbookViewId="0">
      <pane xSplit="1" ySplit="4" topLeftCell="B23" activePane="bottomRight" state="frozen"/>
      <selection activeCell="D27" sqref="D27"/>
      <selection pane="topRight" activeCell="D27" sqref="D27"/>
      <selection pane="bottomLeft" activeCell="D27" sqref="D27"/>
      <selection pane="bottomRight" activeCell="E34" sqref="E34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146" customWidth="1"/>
    <col min="7" max="9" width="10.625" style="1" customWidth="1"/>
    <col min="10" max="10" width="11.25" style="212" customWidth="1"/>
    <col min="11" max="12" width="9" style="238"/>
  </cols>
  <sheetData>
    <row r="1" spans="1:12" ht="16.5" customHeight="1" x14ac:dyDescent="0.3">
      <c r="A1" s="342" t="s">
        <v>680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2" ht="16.5" customHeight="1" x14ac:dyDescent="0.3">
      <c r="A2" s="342"/>
      <c r="B2" s="342"/>
      <c r="C2" s="342"/>
      <c r="D2" s="342"/>
      <c r="E2" s="342"/>
      <c r="F2" s="342"/>
      <c r="G2" s="342"/>
      <c r="H2" s="342"/>
      <c r="I2" s="342"/>
      <c r="J2" s="342"/>
    </row>
    <row r="3" spans="1:12" ht="16.5" customHeight="1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</row>
    <row r="4" spans="1:12" s="240" customFormat="1" ht="20.100000000000001" customHeight="1" x14ac:dyDescent="0.3">
      <c r="A4" s="134" t="s">
        <v>664</v>
      </c>
      <c r="B4" s="134" t="s">
        <v>665</v>
      </c>
      <c r="C4" s="134" t="s">
        <v>666</v>
      </c>
      <c r="D4" s="135" t="s">
        <v>667</v>
      </c>
      <c r="E4" s="134" t="s">
        <v>668</v>
      </c>
      <c r="F4" s="134" t="s">
        <v>669</v>
      </c>
      <c r="G4" s="134" t="s">
        <v>670</v>
      </c>
      <c r="H4" s="134" t="s">
        <v>671</v>
      </c>
      <c r="I4" s="134" t="s">
        <v>672</v>
      </c>
      <c r="J4" s="211" t="s">
        <v>673</v>
      </c>
      <c r="K4" s="239"/>
      <c r="L4" s="239"/>
    </row>
    <row r="5" spans="1:12" s="124" customFormat="1" ht="20.100000000000001" customHeight="1" x14ac:dyDescent="0.3">
      <c r="A5" s="346">
        <v>1</v>
      </c>
      <c r="B5" s="265">
        <v>45667</v>
      </c>
      <c r="C5" s="242" t="s">
        <v>714</v>
      </c>
      <c r="D5" s="241" t="s">
        <v>696</v>
      </c>
      <c r="E5" s="241" t="s">
        <v>715</v>
      </c>
      <c r="F5" s="243" t="s">
        <v>698</v>
      </c>
      <c r="G5" s="242" t="s">
        <v>659</v>
      </c>
      <c r="H5" s="242" t="s">
        <v>30</v>
      </c>
      <c r="I5" s="242">
        <v>70</v>
      </c>
      <c r="J5" s="266">
        <v>119300</v>
      </c>
      <c r="K5" s="125"/>
      <c r="L5" s="125"/>
    </row>
    <row r="6" spans="1:12" s="124" customFormat="1" ht="20.100000000000001" customHeight="1" x14ac:dyDescent="0.3">
      <c r="A6" s="347"/>
      <c r="B6" s="265">
        <v>45667</v>
      </c>
      <c r="C6" s="242" t="s">
        <v>714</v>
      </c>
      <c r="D6" s="241" t="s">
        <v>696</v>
      </c>
      <c r="E6" s="241" t="s">
        <v>716</v>
      </c>
      <c r="F6" s="243" t="s">
        <v>717</v>
      </c>
      <c r="G6" s="242" t="s">
        <v>659</v>
      </c>
      <c r="H6" s="242" t="s">
        <v>30</v>
      </c>
      <c r="I6" s="242">
        <v>70</v>
      </c>
      <c r="J6" s="266">
        <v>330000</v>
      </c>
      <c r="K6" s="125"/>
      <c r="L6" s="125"/>
    </row>
    <row r="7" spans="1:12" s="124" customFormat="1" ht="20.100000000000001" customHeight="1" x14ac:dyDescent="0.3">
      <c r="A7" s="348"/>
      <c r="B7" s="329" t="s">
        <v>10</v>
      </c>
      <c r="C7" s="329"/>
      <c r="D7" s="329"/>
      <c r="E7" s="329"/>
      <c r="F7" s="329"/>
      <c r="G7" s="339"/>
      <c r="H7" s="340" t="s">
        <v>678</v>
      </c>
      <c r="I7" s="341"/>
      <c r="J7" s="210">
        <f>SUM(J5:J6)</f>
        <v>449300</v>
      </c>
      <c r="K7" s="125"/>
      <c r="L7" s="125"/>
    </row>
    <row r="8" spans="1:12" s="124" customFormat="1" ht="20.100000000000001" customHeight="1" x14ac:dyDescent="0.3">
      <c r="A8" s="346">
        <v>2</v>
      </c>
      <c r="B8" s="265">
        <v>45693</v>
      </c>
      <c r="C8" s="242" t="s">
        <v>714</v>
      </c>
      <c r="D8" s="241" t="s">
        <v>747</v>
      </c>
      <c r="E8" s="241" t="s">
        <v>748</v>
      </c>
      <c r="F8" s="243" t="s">
        <v>749</v>
      </c>
      <c r="G8" s="242" t="s">
        <v>659</v>
      </c>
      <c r="H8" s="242" t="s">
        <v>30</v>
      </c>
      <c r="I8" s="242">
        <v>10</v>
      </c>
      <c r="J8" s="266">
        <v>78600</v>
      </c>
      <c r="K8" s="125"/>
      <c r="L8" s="125"/>
    </row>
    <row r="9" spans="1:12" s="124" customFormat="1" ht="20.100000000000001" customHeight="1" x14ac:dyDescent="0.3">
      <c r="A9" s="348"/>
      <c r="B9" s="329" t="s">
        <v>11</v>
      </c>
      <c r="C9" s="329"/>
      <c r="D9" s="329"/>
      <c r="E9" s="329"/>
      <c r="F9" s="329"/>
      <c r="G9" s="339"/>
      <c r="H9" s="340" t="s">
        <v>689</v>
      </c>
      <c r="I9" s="341"/>
      <c r="J9" s="210">
        <f>SUM(J8)</f>
        <v>78600</v>
      </c>
      <c r="K9" s="125"/>
      <c r="L9" s="125"/>
    </row>
    <row r="10" spans="1:12" s="124" customFormat="1" ht="20.100000000000001" customHeight="1" x14ac:dyDescent="0.3">
      <c r="A10" s="346">
        <v>3</v>
      </c>
      <c r="B10" s="265">
        <v>45734</v>
      </c>
      <c r="C10" s="242" t="s">
        <v>714</v>
      </c>
      <c r="D10" s="241" t="s">
        <v>791</v>
      </c>
      <c r="E10" s="241" t="s">
        <v>792</v>
      </c>
      <c r="F10" s="243" t="s">
        <v>793</v>
      </c>
      <c r="G10" s="242" t="s">
        <v>740</v>
      </c>
      <c r="H10" s="242" t="s">
        <v>30</v>
      </c>
      <c r="I10" s="242">
        <v>10</v>
      </c>
      <c r="J10" s="266">
        <v>280000</v>
      </c>
      <c r="K10" s="125"/>
      <c r="L10" s="125"/>
    </row>
    <row r="11" spans="1:12" s="124" customFormat="1" ht="20.100000000000001" customHeight="1" x14ac:dyDescent="0.3">
      <c r="A11" s="348"/>
      <c r="B11" s="329" t="s">
        <v>12</v>
      </c>
      <c r="C11" s="329"/>
      <c r="D11" s="329"/>
      <c r="E11" s="329"/>
      <c r="F11" s="329"/>
      <c r="G11" s="339"/>
      <c r="H11" s="340" t="s">
        <v>689</v>
      </c>
      <c r="I11" s="341"/>
      <c r="J11" s="210">
        <f>SUM(J10)</f>
        <v>280000</v>
      </c>
      <c r="K11" s="125"/>
      <c r="L11" s="125"/>
    </row>
    <row r="12" spans="1:12" s="124" customFormat="1" ht="20.100000000000001" customHeight="1" x14ac:dyDescent="0.3">
      <c r="A12" s="346">
        <v>4</v>
      </c>
      <c r="B12" s="265">
        <v>45756</v>
      </c>
      <c r="C12" s="242" t="s">
        <v>714</v>
      </c>
      <c r="D12" s="241" t="s">
        <v>858</v>
      </c>
      <c r="E12" s="241" t="s">
        <v>859</v>
      </c>
      <c r="F12" s="243" t="s">
        <v>860</v>
      </c>
      <c r="G12" s="242" t="s">
        <v>861</v>
      </c>
      <c r="H12" s="242" t="s">
        <v>30</v>
      </c>
      <c r="I12" s="242">
        <v>12</v>
      </c>
      <c r="J12" s="266">
        <v>276000</v>
      </c>
      <c r="K12" s="125"/>
      <c r="L12" s="125"/>
    </row>
    <row r="13" spans="1:12" s="124" customFormat="1" ht="20.100000000000001" customHeight="1" x14ac:dyDescent="0.3">
      <c r="A13" s="347"/>
      <c r="B13" s="265">
        <v>45756</v>
      </c>
      <c r="C13" s="242" t="s">
        <v>714</v>
      </c>
      <c r="D13" s="241" t="s">
        <v>858</v>
      </c>
      <c r="E13" s="241" t="s">
        <v>862</v>
      </c>
      <c r="F13" s="243" t="s">
        <v>863</v>
      </c>
      <c r="G13" s="242" t="s">
        <v>861</v>
      </c>
      <c r="H13" s="242" t="s">
        <v>30</v>
      </c>
      <c r="I13" s="242">
        <v>12</v>
      </c>
      <c r="J13" s="266">
        <v>49500</v>
      </c>
      <c r="K13" s="125"/>
      <c r="L13" s="125"/>
    </row>
    <row r="14" spans="1:12" s="124" customFormat="1" ht="20.100000000000001" customHeight="1" x14ac:dyDescent="0.3">
      <c r="A14" s="347"/>
      <c r="B14" s="265">
        <v>45761</v>
      </c>
      <c r="C14" s="242" t="s">
        <v>714</v>
      </c>
      <c r="D14" s="241" t="s">
        <v>864</v>
      </c>
      <c r="E14" s="241" t="s">
        <v>865</v>
      </c>
      <c r="F14" s="243" t="s">
        <v>866</v>
      </c>
      <c r="G14" s="242" t="s">
        <v>740</v>
      </c>
      <c r="H14" s="242" t="s">
        <v>30</v>
      </c>
      <c r="I14" s="242">
        <v>4</v>
      </c>
      <c r="J14" s="266">
        <v>18000</v>
      </c>
      <c r="K14" s="125"/>
      <c r="L14" s="125"/>
    </row>
    <row r="15" spans="1:12" s="124" customFormat="1" ht="20.100000000000001" customHeight="1" x14ac:dyDescent="0.3">
      <c r="A15" s="348"/>
      <c r="B15" s="329" t="s">
        <v>13</v>
      </c>
      <c r="C15" s="329"/>
      <c r="D15" s="329"/>
      <c r="E15" s="329"/>
      <c r="F15" s="329"/>
      <c r="G15" s="339"/>
      <c r="H15" s="340" t="s">
        <v>867</v>
      </c>
      <c r="I15" s="341"/>
      <c r="J15" s="210">
        <f>SUM(J12:J14)</f>
        <v>343500</v>
      </c>
      <c r="K15" s="125"/>
      <c r="L15" s="125"/>
    </row>
    <row r="16" spans="1:12" s="124" customFormat="1" ht="20.100000000000001" customHeight="1" x14ac:dyDescent="0.3">
      <c r="A16" s="346">
        <v>5</v>
      </c>
      <c r="B16" s="265">
        <v>45782</v>
      </c>
      <c r="C16" s="242" t="s">
        <v>714</v>
      </c>
      <c r="D16" s="241" t="s">
        <v>941</v>
      </c>
      <c r="E16" s="241" t="s">
        <v>942</v>
      </c>
      <c r="F16" s="243" t="s">
        <v>943</v>
      </c>
      <c r="G16" s="242" t="s">
        <v>659</v>
      </c>
      <c r="H16" s="242" t="s">
        <v>30</v>
      </c>
      <c r="I16" s="242">
        <v>90</v>
      </c>
      <c r="J16" s="266">
        <v>495000</v>
      </c>
      <c r="K16" s="125"/>
      <c r="L16" s="125"/>
    </row>
    <row r="17" spans="1:12" s="124" customFormat="1" ht="20.100000000000001" customHeight="1" x14ac:dyDescent="0.3">
      <c r="A17" s="347"/>
      <c r="B17" s="265">
        <v>45797</v>
      </c>
      <c r="C17" s="242" t="s">
        <v>714</v>
      </c>
      <c r="D17" s="241" t="s">
        <v>944</v>
      </c>
      <c r="E17" s="241" t="s">
        <v>945</v>
      </c>
      <c r="F17" s="243" t="s">
        <v>946</v>
      </c>
      <c r="G17" s="242" t="s">
        <v>659</v>
      </c>
      <c r="H17" s="242" t="s">
        <v>30</v>
      </c>
      <c r="I17" s="242">
        <v>5</v>
      </c>
      <c r="J17" s="266">
        <v>75000</v>
      </c>
      <c r="K17" s="125"/>
      <c r="L17" s="125"/>
    </row>
    <row r="18" spans="1:12" s="124" customFormat="1" ht="20.100000000000001" customHeight="1" x14ac:dyDescent="0.3">
      <c r="A18" s="347"/>
      <c r="B18" s="265">
        <v>45798</v>
      </c>
      <c r="C18" s="242" t="s">
        <v>714</v>
      </c>
      <c r="D18" s="241" t="s">
        <v>947</v>
      </c>
      <c r="E18" s="241" t="s">
        <v>948</v>
      </c>
      <c r="F18" s="243" t="s">
        <v>949</v>
      </c>
      <c r="G18" s="242" t="s">
        <v>861</v>
      </c>
      <c r="H18" s="242" t="s">
        <v>30</v>
      </c>
      <c r="I18" s="242">
        <v>10</v>
      </c>
      <c r="J18" s="266">
        <v>244000</v>
      </c>
      <c r="K18" s="125"/>
      <c r="L18" s="125"/>
    </row>
    <row r="19" spans="1:12" s="124" customFormat="1" ht="20.100000000000001" customHeight="1" x14ac:dyDescent="0.3">
      <c r="A19" s="348"/>
      <c r="B19" s="329" t="s">
        <v>14</v>
      </c>
      <c r="C19" s="329"/>
      <c r="D19" s="329"/>
      <c r="E19" s="329"/>
      <c r="F19" s="329"/>
      <c r="G19" s="339"/>
      <c r="H19" s="340" t="s">
        <v>867</v>
      </c>
      <c r="I19" s="341"/>
      <c r="J19" s="210">
        <f>SUM(J16:J18)</f>
        <v>814000</v>
      </c>
      <c r="K19" s="125"/>
      <c r="L19" s="125"/>
    </row>
    <row r="20" spans="1:12" s="124" customFormat="1" ht="20.100000000000001" customHeight="1" x14ac:dyDescent="0.3">
      <c r="A20" s="349">
        <v>6</v>
      </c>
      <c r="B20" s="352" t="s">
        <v>750</v>
      </c>
      <c r="C20" s="353"/>
      <c r="D20" s="353"/>
      <c r="E20" s="353"/>
      <c r="F20" s="353"/>
      <c r="G20" s="353"/>
      <c r="H20" s="353"/>
      <c r="I20" s="353"/>
      <c r="J20" s="354"/>
      <c r="K20" s="125"/>
      <c r="L20" s="125"/>
    </row>
    <row r="21" spans="1:12" s="124" customFormat="1" ht="20.100000000000001" customHeight="1" x14ac:dyDescent="0.3">
      <c r="A21" s="350"/>
      <c r="B21" s="351" t="s">
        <v>15</v>
      </c>
      <c r="C21" s="329"/>
      <c r="D21" s="329"/>
      <c r="E21" s="329"/>
      <c r="F21" s="329"/>
      <c r="G21" s="339"/>
      <c r="H21" s="355" t="s">
        <v>751</v>
      </c>
      <c r="I21" s="356"/>
      <c r="J21" s="245">
        <v>0</v>
      </c>
      <c r="K21" s="125"/>
      <c r="L21" s="125"/>
    </row>
    <row r="22" spans="1:12" s="124" customFormat="1" ht="20.100000000000001" customHeight="1" x14ac:dyDescent="0.3">
      <c r="A22" s="349">
        <v>7</v>
      </c>
      <c r="B22" s="265">
        <v>45846</v>
      </c>
      <c r="C22" s="242" t="s">
        <v>714</v>
      </c>
      <c r="D22" s="241" t="s">
        <v>1040</v>
      </c>
      <c r="E22" s="241" t="s">
        <v>1041</v>
      </c>
      <c r="F22" s="243" t="s">
        <v>1042</v>
      </c>
      <c r="G22" s="242" t="s">
        <v>659</v>
      </c>
      <c r="H22" s="242" t="s">
        <v>30</v>
      </c>
      <c r="I22" s="242">
        <v>11</v>
      </c>
      <c r="J22" s="266">
        <v>126000</v>
      </c>
      <c r="K22" s="125"/>
      <c r="L22" s="125"/>
    </row>
    <row r="23" spans="1:12" s="124" customFormat="1" ht="20.100000000000001" customHeight="1" x14ac:dyDescent="0.3">
      <c r="A23" s="350"/>
      <c r="B23" s="351" t="s">
        <v>219</v>
      </c>
      <c r="C23" s="329"/>
      <c r="D23" s="329"/>
      <c r="E23" s="329"/>
      <c r="F23" s="329"/>
      <c r="G23" s="339"/>
      <c r="H23" s="355" t="s">
        <v>689</v>
      </c>
      <c r="I23" s="356"/>
      <c r="J23" s="245">
        <f>SUM(J22)</f>
        <v>126000</v>
      </c>
      <c r="K23" s="125"/>
      <c r="L23" s="125"/>
    </row>
    <row r="24" spans="1:12" s="124" customFormat="1" ht="20.100000000000001" customHeight="1" x14ac:dyDescent="0.3">
      <c r="A24" s="346">
        <v>8</v>
      </c>
      <c r="B24" s="265">
        <v>45895</v>
      </c>
      <c r="C24" s="242" t="s">
        <v>714</v>
      </c>
      <c r="D24" s="241" t="s">
        <v>1076</v>
      </c>
      <c r="E24" s="241" t="s">
        <v>1098</v>
      </c>
      <c r="F24" s="243" t="s">
        <v>1079</v>
      </c>
      <c r="G24" s="242" t="s">
        <v>659</v>
      </c>
      <c r="H24" s="242" t="s">
        <v>30</v>
      </c>
      <c r="I24" s="242">
        <v>46</v>
      </c>
      <c r="J24" s="266">
        <v>230000</v>
      </c>
      <c r="K24" s="125"/>
      <c r="L24" s="125"/>
    </row>
    <row r="25" spans="1:12" s="124" customFormat="1" ht="20.100000000000001" customHeight="1" x14ac:dyDescent="0.3">
      <c r="A25" s="347"/>
      <c r="B25" s="265">
        <v>45897</v>
      </c>
      <c r="C25" s="242" t="s">
        <v>714</v>
      </c>
      <c r="D25" s="241" t="s">
        <v>1077</v>
      </c>
      <c r="E25" s="241" t="s">
        <v>1099</v>
      </c>
      <c r="F25" s="243" t="s">
        <v>1080</v>
      </c>
      <c r="G25" s="242" t="s">
        <v>659</v>
      </c>
      <c r="H25" s="242" t="s">
        <v>30</v>
      </c>
      <c r="I25" s="242">
        <v>30</v>
      </c>
      <c r="J25" s="266">
        <v>163700</v>
      </c>
      <c r="K25" s="125"/>
      <c r="L25" s="125"/>
    </row>
    <row r="26" spans="1:12" s="124" customFormat="1" ht="20.100000000000001" customHeight="1" x14ac:dyDescent="0.3">
      <c r="A26" s="347"/>
      <c r="B26" s="265">
        <v>45898</v>
      </c>
      <c r="C26" s="242" t="s">
        <v>714</v>
      </c>
      <c r="D26" s="241" t="s">
        <v>1078</v>
      </c>
      <c r="E26" s="241" t="s">
        <v>1100</v>
      </c>
      <c r="F26" s="243" t="s">
        <v>1081</v>
      </c>
      <c r="G26" s="242" t="s">
        <v>659</v>
      </c>
      <c r="H26" s="242" t="s">
        <v>30</v>
      </c>
      <c r="I26" s="242">
        <v>33</v>
      </c>
      <c r="J26" s="266">
        <v>155000</v>
      </c>
      <c r="K26" s="125"/>
      <c r="L26" s="125"/>
    </row>
    <row r="27" spans="1:12" s="124" customFormat="1" ht="20.100000000000001" customHeight="1" x14ac:dyDescent="0.3">
      <c r="A27" s="348"/>
      <c r="B27" s="329" t="s">
        <v>1052</v>
      </c>
      <c r="C27" s="329"/>
      <c r="D27" s="329"/>
      <c r="E27" s="329"/>
      <c r="F27" s="329"/>
      <c r="G27" s="339"/>
      <c r="H27" s="340" t="s">
        <v>867</v>
      </c>
      <c r="I27" s="341"/>
      <c r="J27" s="210">
        <f>SUM(J24:J26)</f>
        <v>548700</v>
      </c>
      <c r="K27" s="125"/>
      <c r="L27" s="125"/>
    </row>
    <row r="28" spans="1:12" s="124" customFormat="1" ht="20.100000000000001" customHeight="1" x14ac:dyDescent="0.3">
      <c r="A28" s="346">
        <v>9</v>
      </c>
      <c r="B28" s="268">
        <v>45915</v>
      </c>
      <c r="C28" s="242" t="s">
        <v>714</v>
      </c>
      <c r="D28" s="241" t="s">
        <v>1101</v>
      </c>
      <c r="E28" s="241" t="s">
        <v>1102</v>
      </c>
      <c r="F28" s="243" t="s">
        <v>1103</v>
      </c>
      <c r="G28" s="242" t="s">
        <v>659</v>
      </c>
      <c r="H28" s="242" t="s">
        <v>30</v>
      </c>
      <c r="I28" s="242">
        <v>10</v>
      </c>
      <c r="J28" s="266">
        <v>100000</v>
      </c>
      <c r="K28" s="125"/>
      <c r="L28" s="125"/>
    </row>
    <row r="29" spans="1:12" s="124" customFormat="1" ht="20.100000000000001" customHeight="1" x14ac:dyDescent="0.3">
      <c r="A29" s="347"/>
      <c r="B29" s="269">
        <v>45929</v>
      </c>
      <c r="C29" s="242" t="s">
        <v>714</v>
      </c>
      <c r="D29" s="241" t="s">
        <v>1104</v>
      </c>
      <c r="E29" s="241" t="s">
        <v>1105</v>
      </c>
      <c r="F29" s="243" t="s">
        <v>1106</v>
      </c>
      <c r="G29" s="242" t="s">
        <v>659</v>
      </c>
      <c r="H29" s="242" t="s">
        <v>30</v>
      </c>
      <c r="I29" s="242">
        <v>90</v>
      </c>
      <c r="J29" s="266">
        <v>406000</v>
      </c>
      <c r="K29" s="125"/>
      <c r="L29" s="125"/>
    </row>
    <row r="30" spans="1:12" s="124" customFormat="1" ht="20.100000000000001" customHeight="1" x14ac:dyDescent="0.3">
      <c r="A30" s="348"/>
      <c r="B30" s="329" t="s">
        <v>451</v>
      </c>
      <c r="C30" s="329"/>
      <c r="D30" s="329"/>
      <c r="E30" s="329"/>
      <c r="F30" s="329"/>
      <c r="G30" s="339"/>
      <c r="H30" s="340" t="s">
        <v>678</v>
      </c>
      <c r="I30" s="341"/>
      <c r="J30" s="210">
        <f>SUM(J28:J29)</f>
        <v>506000</v>
      </c>
      <c r="K30" s="125"/>
      <c r="L30" s="125"/>
    </row>
    <row r="31" spans="1:12" s="124" customFormat="1" ht="20.100000000000001" customHeight="1" x14ac:dyDescent="0.3">
      <c r="A31" s="349">
        <v>10</v>
      </c>
      <c r="B31" s="352" t="s">
        <v>750</v>
      </c>
      <c r="C31" s="353"/>
      <c r="D31" s="353"/>
      <c r="E31" s="353"/>
      <c r="F31" s="353"/>
      <c r="G31" s="353"/>
      <c r="H31" s="353"/>
      <c r="I31" s="353"/>
      <c r="J31" s="354"/>
      <c r="K31" s="125"/>
      <c r="L31" s="125"/>
    </row>
    <row r="32" spans="1:12" ht="20.100000000000001" customHeight="1" x14ac:dyDescent="0.3">
      <c r="A32" s="350"/>
      <c r="B32" s="351" t="s">
        <v>1138</v>
      </c>
      <c r="C32" s="329"/>
      <c r="D32" s="329"/>
      <c r="E32" s="329"/>
      <c r="F32" s="329"/>
      <c r="G32" s="339"/>
      <c r="H32" s="355" t="s">
        <v>751</v>
      </c>
      <c r="I32" s="356"/>
      <c r="J32" s="245">
        <v>0</v>
      </c>
    </row>
    <row r="33" spans="1:10" ht="20.100000000000001" customHeight="1" x14ac:dyDescent="0.3">
      <c r="A33" s="346">
        <v>11</v>
      </c>
      <c r="B33" s="279">
        <v>45964</v>
      </c>
      <c r="C33" s="242" t="s">
        <v>714</v>
      </c>
      <c r="D33" s="241" t="s">
        <v>1177</v>
      </c>
      <c r="E33" s="241" t="s">
        <v>1178</v>
      </c>
      <c r="F33" s="243" t="s">
        <v>1179</v>
      </c>
      <c r="G33" s="242" t="s">
        <v>659</v>
      </c>
      <c r="H33" s="242" t="s">
        <v>30</v>
      </c>
      <c r="I33" s="280">
        <v>10</v>
      </c>
      <c r="J33" s="266">
        <v>175000</v>
      </c>
    </row>
    <row r="34" spans="1:10" ht="20.100000000000001" customHeight="1" x14ac:dyDescent="0.3">
      <c r="A34" s="347"/>
      <c r="B34" s="279">
        <v>45978</v>
      </c>
      <c r="C34" s="242" t="s">
        <v>714</v>
      </c>
      <c r="D34" s="241" t="s">
        <v>1177</v>
      </c>
      <c r="E34" s="241" t="s">
        <v>1180</v>
      </c>
      <c r="F34" s="243" t="s">
        <v>1181</v>
      </c>
      <c r="G34" s="242" t="s">
        <v>659</v>
      </c>
      <c r="H34" s="242" t="s">
        <v>30</v>
      </c>
      <c r="I34" s="280">
        <v>12</v>
      </c>
      <c r="J34" s="266">
        <v>168000</v>
      </c>
    </row>
    <row r="35" spans="1:10" ht="20.100000000000001" customHeight="1" x14ac:dyDescent="0.3">
      <c r="A35" s="347"/>
      <c r="B35" s="279">
        <v>45981</v>
      </c>
      <c r="C35" s="242" t="s">
        <v>714</v>
      </c>
      <c r="D35" s="241" t="s">
        <v>1182</v>
      </c>
      <c r="E35" s="241" t="s">
        <v>1183</v>
      </c>
      <c r="F35" s="243" t="s">
        <v>1184</v>
      </c>
      <c r="G35" s="242" t="s">
        <v>659</v>
      </c>
      <c r="H35" s="242" t="s">
        <v>30</v>
      </c>
      <c r="I35" s="280">
        <v>7</v>
      </c>
      <c r="J35" s="266">
        <v>186000</v>
      </c>
    </row>
    <row r="36" spans="1:10" ht="20.100000000000001" customHeight="1" x14ac:dyDescent="0.3">
      <c r="A36" s="348"/>
      <c r="B36" s="329" t="s">
        <v>1155</v>
      </c>
      <c r="C36" s="329"/>
      <c r="D36" s="329"/>
      <c r="E36" s="329"/>
      <c r="F36" s="329"/>
      <c r="G36" s="339"/>
      <c r="H36" s="340" t="s">
        <v>867</v>
      </c>
      <c r="I36" s="341"/>
      <c r="J36" s="210">
        <f>SUM(J33:J35)</f>
        <v>529000</v>
      </c>
    </row>
    <row r="37" spans="1:10" ht="20.100000000000001" customHeight="1" x14ac:dyDescent="0.3">
      <c r="A37" s="235"/>
      <c r="B37" s="227"/>
      <c r="C37" s="227"/>
      <c r="D37" s="228"/>
      <c r="E37" s="227"/>
      <c r="F37" s="227"/>
      <c r="G37" s="236" t="s">
        <v>0</v>
      </c>
      <c r="H37" s="334" t="s">
        <v>1168</v>
      </c>
      <c r="I37" s="335"/>
      <c r="J37" s="230">
        <f>SUM(J7,J9,J11,J15,J19,J21,J23,J27,J30,J32,J36)</f>
        <v>3675100</v>
      </c>
    </row>
  </sheetData>
  <mergeCells count="37">
    <mergeCell ref="A31:A32"/>
    <mergeCell ref="B31:J31"/>
    <mergeCell ref="B32:G32"/>
    <mergeCell ref="H32:I32"/>
    <mergeCell ref="A33:A36"/>
    <mergeCell ref="B36:G36"/>
    <mergeCell ref="H36:I36"/>
    <mergeCell ref="B27:G27"/>
    <mergeCell ref="H27:I27"/>
    <mergeCell ref="A1:J3"/>
    <mergeCell ref="A5:A7"/>
    <mergeCell ref="B7:G7"/>
    <mergeCell ref="H7:I7"/>
    <mergeCell ref="A8:A9"/>
    <mergeCell ref="B9:G9"/>
    <mergeCell ref="H9:I9"/>
    <mergeCell ref="A10:A11"/>
    <mergeCell ref="B11:G11"/>
    <mergeCell ref="H11:I11"/>
    <mergeCell ref="A12:A15"/>
    <mergeCell ref="B15:G15"/>
    <mergeCell ref="H37:I37"/>
    <mergeCell ref="A28:A30"/>
    <mergeCell ref="B30:G30"/>
    <mergeCell ref="H30:I30"/>
    <mergeCell ref="H15:I15"/>
    <mergeCell ref="A16:A19"/>
    <mergeCell ref="A22:A23"/>
    <mergeCell ref="B23:G23"/>
    <mergeCell ref="B19:G19"/>
    <mergeCell ref="H19:I19"/>
    <mergeCell ref="A20:A21"/>
    <mergeCell ref="B20:J20"/>
    <mergeCell ref="B21:G21"/>
    <mergeCell ref="H21:I21"/>
    <mergeCell ref="H23:I23"/>
    <mergeCell ref="A24:A27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57"/>
  <sheetViews>
    <sheetView zoomScaleNormal="100" zoomScaleSheetLayoutView="100" workbookViewId="0">
      <pane xSplit="1" ySplit="4" topLeftCell="B35" activePane="bottomRight" state="frozen"/>
      <selection activeCell="D27" sqref="D27"/>
      <selection pane="topRight" activeCell="D27" sqref="D27"/>
      <selection pane="bottomLeft" activeCell="D27" sqref="D27"/>
      <selection pane="bottomRight" activeCell="H31" sqref="H31:I31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146" customWidth="1"/>
    <col min="7" max="9" width="10.625" style="1" customWidth="1"/>
    <col min="10" max="10" width="10.625" style="212" customWidth="1"/>
    <col min="11" max="12" width="9" style="238"/>
  </cols>
  <sheetData>
    <row r="1" spans="1:12" ht="16.5" customHeight="1" x14ac:dyDescent="0.3">
      <c r="A1" s="342" t="s">
        <v>681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2" ht="16.5" customHeight="1" x14ac:dyDescent="0.3">
      <c r="A2" s="342"/>
      <c r="B2" s="342"/>
      <c r="C2" s="342"/>
      <c r="D2" s="342"/>
      <c r="E2" s="342"/>
      <c r="F2" s="342"/>
      <c r="G2" s="342"/>
      <c r="H2" s="342"/>
      <c r="I2" s="342"/>
      <c r="J2" s="342"/>
    </row>
    <row r="3" spans="1:12" ht="16.5" customHeight="1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</row>
    <row r="4" spans="1:12" s="240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9"/>
      <c r="L4" s="239"/>
    </row>
    <row r="5" spans="1:12" ht="20.100000000000001" customHeight="1" x14ac:dyDescent="0.3">
      <c r="A5" s="336">
        <v>1</v>
      </c>
      <c r="B5" s="265">
        <v>45666</v>
      </c>
      <c r="C5" s="242" t="s">
        <v>718</v>
      </c>
      <c r="D5" s="241" t="s">
        <v>696</v>
      </c>
      <c r="E5" s="241" t="s">
        <v>715</v>
      </c>
      <c r="F5" s="243" t="s">
        <v>698</v>
      </c>
      <c r="G5" s="242" t="s">
        <v>659</v>
      </c>
      <c r="H5" s="242" t="s">
        <v>30</v>
      </c>
      <c r="I5" s="242">
        <v>70</v>
      </c>
      <c r="J5" s="266">
        <v>89300</v>
      </c>
    </row>
    <row r="6" spans="1:12" ht="20.100000000000001" customHeight="1" x14ac:dyDescent="0.3">
      <c r="A6" s="337"/>
      <c r="B6" s="265">
        <v>45666</v>
      </c>
      <c r="C6" s="242" t="s">
        <v>718</v>
      </c>
      <c r="D6" s="241" t="s">
        <v>696</v>
      </c>
      <c r="E6" s="241" t="s">
        <v>716</v>
      </c>
      <c r="F6" s="243" t="s">
        <v>717</v>
      </c>
      <c r="G6" s="242" t="s">
        <v>659</v>
      </c>
      <c r="H6" s="242" t="s">
        <v>30</v>
      </c>
      <c r="I6" s="242">
        <v>70</v>
      </c>
      <c r="J6" s="266">
        <v>325000</v>
      </c>
    </row>
    <row r="7" spans="1:12" ht="20.100000000000001" customHeight="1" x14ac:dyDescent="0.3">
      <c r="A7" s="338"/>
      <c r="B7" s="329" t="s">
        <v>10</v>
      </c>
      <c r="C7" s="329"/>
      <c r="D7" s="329"/>
      <c r="E7" s="329"/>
      <c r="F7" s="329"/>
      <c r="G7" s="339"/>
      <c r="H7" s="340" t="s">
        <v>678</v>
      </c>
      <c r="I7" s="341"/>
      <c r="J7" s="210">
        <f>SUM(J5:J6)</f>
        <v>414300</v>
      </c>
    </row>
    <row r="8" spans="1:12" ht="20.100000000000001" customHeight="1" x14ac:dyDescent="0.3">
      <c r="A8" s="359">
        <v>2</v>
      </c>
      <c r="B8" s="352" t="s">
        <v>750</v>
      </c>
      <c r="C8" s="353"/>
      <c r="D8" s="353"/>
      <c r="E8" s="353"/>
      <c r="F8" s="353"/>
      <c r="G8" s="353"/>
      <c r="H8" s="353"/>
      <c r="I8" s="353"/>
      <c r="J8" s="354"/>
    </row>
    <row r="9" spans="1:12" ht="20.100000000000001" customHeight="1" x14ac:dyDescent="0.3">
      <c r="A9" s="360"/>
      <c r="B9" s="351" t="s">
        <v>18</v>
      </c>
      <c r="C9" s="329"/>
      <c r="D9" s="329"/>
      <c r="E9" s="329"/>
      <c r="F9" s="329"/>
      <c r="G9" s="339"/>
      <c r="H9" s="355" t="s">
        <v>751</v>
      </c>
      <c r="I9" s="356"/>
      <c r="J9" s="245">
        <v>0</v>
      </c>
    </row>
    <row r="10" spans="1:12" ht="20.100000000000001" customHeight="1" x14ac:dyDescent="0.3">
      <c r="A10" s="357">
        <v>3</v>
      </c>
      <c r="B10" s="265">
        <v>45741</v>
      </c>
      <c r="C10" s="242" t="s">
        <v>718</v>
      </c>
      <c r="D10" s="241" t="s">
        <v>794</v>
      </c>
      <c r="E10" s="241" t="s">
        <v>795</v>
      </c>
      <c r="F10" s="243" t="s">
        <v>796</v>
      </c>
      <c r="G10" s="242" t="s">
        <v>740</v>
      </c>
      <c r="H10" s="242" t="s">
        <v>30</v>
      </c>
      <c r="I10" s="242">
        <v>7</v>
      </c>
      <c r="J10" s="266">
        <v>209000</v>
      </c>
    </row>
    <row r="11" spans="1:12" ht="20.100000000000001" customHeight="1" x14ac:dyDescent="0.3">
      <c r="A11" s="358"/>
      <c r="B11" s="329" t="s">
        <v>12</v>
      </c>
      <c r="C11" s="329"/>
      <c r="D11" s="329"/>
      <c r="E11" s="329"/>
      <c r="F11" s="329"/>
      <c r="G11" s="339"/>
      <c r="H11" s="340" t="s">
        <v>689</v>
      </c>
      <c r="I11" s="341"/>
      <c r="J11" s="210">
        <f>SUM(J10)</f>
        <v>209000</v>
      </c>
    </row>
    <row r="12" spans="1:12" ht="20.100000000000001" customHeight="1" x14ac:dyDescent="0.3">
      <c r="A12" s="336">
        <v>4</v>
      </c>
      <c r="B12" s="265">
        <v>45750</v>
      </c>
      <c r="C12" s="242" t="s">
        <v>718</v>
      </c>
      <c r="D12" s="251" t="s">
        <v>868</v>
      </c>
      <c r="E12" s="241" t="s">
        <v>869</v>
      </c>
      <c r="F12" s="252" t="s">
        <v>870</v>
      </c>
      <c r="G12" s="242" t="s">
        <v>740</v>
      </c>
      <c r="H12" s="242" t="s">
        <v>30</v>
      </c>
      <c r="I12" s="242">
        <v>19</v>
      </c>
      <c r="J12" s="266">
        <v>181600</v>
      </c>
    </row>
    <row r="13" spans="1:12" ht="20.100000000000001" customHeight="1" x14ac:dyDescent="0.3">
      <c r="A13" s="337"/>
      <c r="B13" s="265">
        <v>45754</v>
      </c>
      <c r="C13" s="242" t="s">
        <v>718</v>
      </c>
      <c r="D13" s="241" t="s">
        <v>871</v>
      </c>
      <c r="E13" s="241" t="s">
        <v>872</v>
      </c>
      <c r="F13" s="243" t="s">
        <v>873</v>
      </c>
      <c r="G13" s="242" t="s">
        <v>740</v>
      </c>
      <c r="H13" s="242" t="s">
        <v>30</v>
      </c>
      <c r="I13" s="242">
        <v>5</v>
      </c>
      <c r="J13" s="266">
        <v>18000</v>
      </c>
    </row>
    <row r="14" spans="1:12" ht="20.100000000000001" customHeight="1" x14ac:dyDescent="0.3">
      <c r="A14" s="337"/>
      <c r="B14" s="265">
        <v>45758</v>
      </c>
      <c r="C14" s="242" t="s">
        <v>718</v>
      </c>
      <c r="D14" s="241" t="s">
        <v>864</v>
      </c>
      <c r="E14" s="241" t="s">
        <v>874</v>
      </c>
      <c r="F14" s="243" t="s">
        <v>875</v>
      </c>
      <c r="G14" s="242" t="s">
        <v>740</v>
      </c>
      <c r="H14" s="242" t="s">
        <v>30</v>
      </c>
      <c r="I14" s="242">
        <v>4</v>
      </c>
      <c r="J14" s="266">
        <v>60000</v>
      </c>
    </row>
    <row r="15" spans="1:12" ht="20.100000000000001" customHeight="1" x14ac:dyDescent="0.3">
      <c r="A15" s="337"/>
      <c r="B15" s="265">
        <v>45772</v>
      </c>
      <c r="C15" s="242" t="s">
        <v>718</v>
      </c>
      <c r="D15" s="241" t="s">
        <v>876</v>
      </c>
      <c r="E15" s="241" t="s">
        <v>877</v>
      </c>
      <c r="F15" s="243" t="s">
        <v>878</v>
      </c>
      <c r="G15" s="242" t="s">
        <v>659</v>
      </c>
      <c r="H15" s="242" t="s">
        <v>30</v>
      </c>
      <c r="I15" s="242">
        <v>8</v>
      </c>
      <c r="J15" s="266">
        <v>156000</v>
      </c>
    </row>
    <row r="16" spans="1:12" ht="20.100000000000001" customHeight="1" x14ac:dyDescent="0.3">
      <c r="A16" s="338"/>
      <c r="B16" s="329" t="s">
        <v>13</v>
      </c>
      <c r="C16" s="329"/>
      <c r="D16" s="329"/>
      <c r="E16" s="329"/>
      <c r="F16" s="329"/>
      <c r="G16" s="339"/>
      <c r="H16" s="340" t="s">
        <v>879</v>
      </c>
      <c r="I16" s="341"/>
      <c r="J16" s="210">
        <f>SUM(J12:J15)</f>
        <v>415600</v>
      </c>
    </row>
    <row r="17" spans="1:10" ht="20.100000000000001" customHeight="1" x14ac:dyDescent="0.3">
      <c r="A17" s="336">
        <v>5</v>
      </c>
      <c r="B17" s="265">
        <v>45781</v>
      </c>
      <c r="C17" s="242" t="s">
        <v>718</v>
      </c>
      <c r="D17" s="251" t="s">
        <v>950</v>
      </c>
      <c r="E17" s="241" t="s">
        <v>951</v>
      </c>
      <c r="F17" s="252" t="s">
        <v>943</v>
      </c>
      <c r="G17" s="242" t="s">
        <v>659</v>
      </c>
      <c r="H17" s="242" t="s">
        <v>30</v>
      </c>
      <c r="I17" s="242">
        <v>90</v>
      </c>
      <c r="J17" s="266">
        <v>495000</v>
      </c>
    </row>
    <row r="18" spans="1:10" ht="20.100000000000001" customHeight="1" x14ac:dyDescent="0.3">
      <c r="A18" s="337"/>
      <c r="B18" s="265">
        <v>45790</v>
      </c>
      <c r="C18" s="242" t="s">
        <v>718</v>
      </c>
      <c r="D18" s="241" t="s">
        <v>952</v>
      </c>
      <c r="E18" s="241" t="s">
        <v>953</v>
      </c>
      <c r="F18" s="243" t="s">
        <v>954</v>
      </c>
      <c r="G18" s="242" t="s">
        <v>740</v>
      </c>
      <c r="H18" s="242" t="s">
        <v>30</v>
      </c>
      <c r="I18" s="242">
        <v>12</v>
      </c>
      <c r="J18" s="266">
        <v>122000</v>
      </c>
    </row>
    <row r="19" spans="1:10" ht="20.100000000000001" customHeight="1" x14ac:dyDescent="0.3">
      <c r="A19" s="337"/>
      <c r="B19" s="265">
        <v>45790</v>
      </c>
      <c r="C19" s="242" t="s">
        <v>718</v>
      </c>
      <c r="D19" s="241" t="s">
        <v>952</v>
      </c>
      <c r="E19" s="241" t="s">
        <v>955</v>
      </c>
      <c r="F19" s="243" t="s">
        <v>956</v>
      </c>
      <c r="G19" s="242" t="s">
        <v>740</v>
      </c>
      <c r="H19" s="242" t="s">
        <v>30</v>
      </c>
      <c r="I19" s="242">
        <v>12</v>
      </c>
      <c r="J19" s="266">
        <v>156000</v>
      </c>
    </row>
    <row r="20" spans="1:10" ht="20.100000000000001" customHeight="1" x14ac:dyDescent="0.3">
      <c r="A20" s="337"/>
      <c r="B20" s="265">
        <v>45807</v>
      </c>
      <c r="C20" s="242" t="s">
        <v>718</v>
      </c>
      <c r="D20" s="241" t="s">
        <v>957</v>
      </c>
      <c r="E20" s="241" t="s">
        <v>958</v>
      </c>
      <c r="F20" s="243" t="s">
        <v>959</v>
      </c>
      <c r="G20" s="242" t="s">
        <v>740</v>
      </c>
      <c r="H20" s="242" t="s">
        <v>30</v>
      </c>
      <c r="I20" s="242">
        <v>4</v>
      </c>
      <c r="J20" s="266">
        <v>25120</v>
      </c>
    </row>
    <row r="21" spans="1:10" ht="20.100000000000001" customHeight="1" x14ac:dyDescent="0.3">
      <c r="A21" s="338"/>
      <c r="B21" s="329" t="s">
        <v>14</v>
      </c>
      <c r="C21" s="329"/>
      <c r="D21" s="329"/>
      <c r="E21" s="329"/>
      <c r="F21" s="329"/>
      <c r="G21" s="339"/>
      <c r="H21" s="340" t="s">
        <v>879</v>
      </c>
      <c r="I21" s="341"/>
      <c r="J21" s="210">
        <f>SUM(J17:J20)</f>
        <v>798120</v>
      </c>
    </row>
    <row r="22" spans="1:10" ht="20.100000000000001" customHeight="1" x14ac:dyDescent="0.3">
      <c r="A22" s="336">
        <v>6</v>
      </c>
      <c r="B22" s="265">
        <v>45827</v>
      </c>
      <c r="C22" s="242" t="s">
        <v>718</v>
      </c>
      <c r="D22" s="251" t="s">
        <v>980</v>
      </c>
      <c r="E22" s="241" t="s">
        <v>981</v>
      </c>
      <c r="F22" s="252" t="s">
        <v>982</v>
      </c>
      <c r="G22" s="242" t="s">
        <v>659</v>
      </c>
      <c r="H22" s="242" t="s">
        <v>30</v>
      </c>
      <c r="I22" s="242">
        <v>6</v>
      </c>
      <c r="J22" s="266">
        <v>180000</v>
      </c>
    </row>
    <row r="23" spans="1:10" ht="20.100000000000001" customHeight="1" x14ac:dyDescent="0.3">
      <c r="A23" s="337"/>
      <c r="B23" s="265">
        <v>45831</v>
      </c>
      <c r="C23" s="242" t="s">
        <v>718</v>
      </c>
      <c r="D23" s="241" t="s">
        <v>983</v>
      </c>
      <c r="E23" s="241" t="s">
        <v>984</v>
      </c>
      <c r="F23" s="243" t="s">
        <v>985</v>
      </c>
      <c r="G23" s="242" t="s">
        <v>740</v>
      </c>
      <c r="H23" s="242" t="s">
        <v>30</v>
      </c>
      <c r="I23" s="242">
        <v>11</v>
      </c>
      <c r="J23" s="266">
        <v>162200</v>
      </c>
    </row>
    <row r="24" spans="1:10" ht="20.100000000000001" customHeight="1" x14ac:dyDescent="0.3">
      <c r="A24" s="337"/>
      <c r="B24" s="265">
        <v>45831</v>
      </c>
      <c r="C24" s="242" t="s">
        <v>718</v>
      </c>
      <c r="D24" s="241" t="s">
        <v>983</v>
      </c>
      <c r="E24" s="241" t="s">
        <v>986</v>
      </c>
      <c r="F24" s="243" t="s">
        <v>987</v>
      </c>
      <c r="G24" s="242" t="s">
        <v>740</v>
      </c>
      <c r="H24" s="242" t="s">
        <v>30</v>
      </c>
      <c r="I24" s="242">
        <v>11</v>
      </c>
      <c r="J24" s="266">
        <v>59800</v>
      </c>
    </row>
    <row r="25" spans="1:10" ht="20.100000000000001" customHeight="1" x14ac:dyDescent="0.3">
      <c r="A25" s="337"/>
      <c r="B25" s="265">
        <v>45832</v>
      </c>
      <c r="C25" s="242" t="s">
        <v>718</v>
      </c>
      <c r="D25" s="241" t="s">
        <v>988</v>
      </c>
      <c r="E25" s="241" t="s">
        <v>989</v>
      </c>
      <c r="F25" s="243" t="s">
        <v>990</v>
      </c>
      <c r="G25" s="242" t="s">
        <v>740</v>
      </c>
      <c r="H25" s="242" t="s">
        <v>30</v>
      </c>
      <c r="I25" s="242">
        <v>5</v>
      </c>
      <c r="J25" s="266">
        <v>75000</v>
      </c>
    </row>
    <row r="26" spans="1:10" ht="20.100000000000001" customHeight="1" x14ac:dyDescent="0.3">
      <c r="A26" s="337"/>
      <c r="B26" s="265">
        <v>45832</v>
      </c>
      <c r="C26" s="242" t="s">
        <v>718</v>
      </c>
      <c r="D26" s="241" t="s">
        <v>988</v>
      </c>
      <c r="E26" s="241" t="s">
        <v>991</v>
      </c>
      <c r="F26" s="243" t="s">
        <v>992</v>
      </c>
      <c r="G26" s="242" t="s">
        <v>740</v>
      </c>
      <c r="H26" s="242" t="s">
        <v>30</v>
      </c>
      <c r="I26" s="242">
        <v>5</v>
      </c>
      <c r="J26" s="266">
        <v>27500</v>
      </c>
    </row>
    <row r="27" spans="1:10" ht="20.100000000000001" customHeight="1" x14ac:dyDescent="0.3">
      <c r="A27" s="338"/>
      <c r="B27" s="329" t="s">
        <v>15</v>
      </c>
      <c r="C27" s="329"/>
      <c r="D27" s="329"/>
      <c r="E27" s="329"/>
      <c r="F27" s="329"/>
      <c r="G27" s="339"/>
      <c r="H27" s="340" t="s">
        <v>719</v>
      </c>
      <c r="I27" s="341"/>
      <c r="J27" s="210">
        <f>SUM(J22:J26)</f>
        <v>504500</v>
      </c>
    </row>
    <row r="28" spans="1:10" ht="20.100000000000001" customHeight="1" x14ac:dyDescent="0.3">
      <c r="A28" s="336">
        <v>7</v>
      </c>
      <c r="B28" s="265">
        <v>45845</v>
      </c>
      <c r="C28" s="242" t="s">
        <v>718</v>
      </c>
      <c r="D28" s="251" t="s">
        <v>1043</v>
      </c>
      <c r="E28" s="241" t="s">
        <v>1044</v>
      </c>
      <c r="F28" s="252" t="s">
        <v>1045</v>
      </c>
      <c r="G28" s="242" t="s">
        <v>740</v>
      </c>
      <c r="H28" s="242" t="s">
        <v>30</v>
      </c>
      <c r="I28" s="242">
        <v>10</v>
      </c>
      <c r="J28" s="266">
        <v>91000</v>
      </c>
    </row>
    <row r="29" spans="1:10" ht="20.100000000000001" customHeight="1" x14ac:dyDescent="0.3">
      <c r="A29" s="337"/>
      <c r="B29" s="265">
        <v>45848</v>
      </c>
      <c r="C29" s="242" t="s">
        <v>718</v>
      </c>
      <c r="D29" s="241" t="s">
        <v>957</v>
      </c>
      <c r="E29" s="241" t="s">
        <v>738</v>
      </c>
      <c r="F29" s="243" t="s">
        <v>1046</v>
      </c>
      <c r="G29" s="242" t="s">
        <v>740</v>
      </c>
      <c r="H29" s="242" t="s">
        <v>30</v>
      </c>
      <c r="I29" s="242">
        <v>8</v>
      </c>
      <c r="J29" s="266">
        <v>160000</v>
      </c>
    </row>
    <row r="30" spans="1:10" ht="20.100000000000001" customHeight="1" x14ac:dyDescent="0.3">
      <c r="A30" s="337"/>
      <c r="B30" s="265">
        <v>45853</v>
      </c>
      <c r="C30" s="242" t="s">
        <v>718</v>
      </c>
      <c r="D30" s="241" t="s">
        <v>1047</v>
      </c>
      <c r="E30" s="241" t="s">
        <v>786</v>
      </c>
      <c r="F30" s="243" t="s">
        <v>1048</v>
      </c>
      <c r="G30" s="242" t="s">
        <v>659</v>
      </c>
      <c r="H30" s="242" t="s">
        <v>30</v>
      </c>
      <c r="I30" s="242">
        <v>13</v>
      </c>
      <c r="J30" s="266">
        <v>255000</v>
      </c>
    </row>
    <row r="31" spans="1:10" ht="20.100000000000001" customHeight="1" x14ac:dyDescent="0.3">
      <c r="A31" s="338"/>
      <c r="B31" s="329" t="s">
        <v>219</v>
      </c>
      <c r="C31" s="329"/>
      <c r="D31" s="329"/>
      <c r="E31" s="329"/>
      <c r="F31" s="329"/>
      <c r="G31" s="339"/>
      <c r="H31" s="340" t="s">
        <v>867</v>
      </c>
      <c r="I31" s="341"/>
      <c r="J31" s="210">
        <f>SUM(J28:J30)</f>
        <v>506000</v>
      </c>
    </row>
    <row r="32" spans="1:10" ht="20.100000000000001" customHeight="1" x14ac:dyDescent="0.3">
      <c r="A32" s="336">
        <v>8</v>
      </c>
      <c r="B32" s="265">
        <v>45882</v>
      </c>
      <c r="C32" s="242" t="s">
        <v>718</v>
      </c>
      <c r="D32" s="241" t="s">
        <v>1082</v>
      </c>
      <c r="E32" s="241" t="s">
        <v>1107</v>
      </c>
      <c r="F32" s="243" t="s">
        <v>1085</v>
      </c>
      <c r="G32" s="242" t="s">
        <v>659</v>
      </c>
      <c r="H32" s="242" t="s">
        <v>30</v>
      </c>
      <c r="I32" s="242">
        <v>5</v>
      </c>
      <c r="J32" s="266">
        <v>69000</v>
      </c>
    </row>
    <row r="33" spans="1:10" ht="20.100000000000001" customHeight="1" x14ac:dyDescent="0.3">
      <c r="A33" s="337"/>
      <c r="B33" s="265">
        <v>45894</v>
      </c>
      <c r="C33" s="242" t="s">
        <v>718</v>
      </c>
      <c r="D33" s="241" t="s">
        <v>1083</v>
      </c>
      <c r="E33" s="241" t="s">
        <v>1108</v>
      </c>
      <c r="F33" s="243" t="s">
        <v>1086</v>
      </c>
      <c r="G33" s="242" t="s">
        <v>659</v>
      </c>
      <c r="H33" s="242" t="s">
        <v>30</v>
      </c>
      <c r="I33" s="242">
        <v>19</v>
      </c>
      <c r="J33" s="266">
        <v>350000</v>
      </c>
    </row>
    <row r="34" spans="1:10" ht="20.100000000000001" customHeight="1" x14ac:dyDescent="0.3">
      <c r="A34" s="337"/>
      <c r="B34" s="265">
        <v>45894</v>
      </c>
      <c r="C34" s="242" t="s">
        <v>718</v>
      </c>
      <c r="D34" s="241" t="s">
        <v>1083</v>
      </c>
      <c r="E34" s="241" t="s">
        <v>1109</v>
      </c>
      <c r="F34" s="243" t="s">
        <v>1087</v>
      </c>
      <c r="G34" s="242" t="s">
        <v>659</v>
      </c>
      <c r="H34" s="242" t="s">
        <v>30</v>
      </c>
      <c r="I34" s="242">
        <v>19</v>
      </c>
      <c r="J34" s="266">
        <v>106000</v>
      </c>
    </row>
    <row r="35" spans="1:10" ht="20.100000000000001" customHeight="1" x14ac:dyDescent="0.3">
      <c r="A35" s="337"/>
      <c r="B35" s="265">
        <v>45897</v>
      </c>
      <c r="C35" s="242" t="s">
        <v>718</v>
      </c>
      <c r="D35" s="241" t="s">
        <v>1084</v>
      </c>
      <c r="E35" s="241" t="s">
        <v>786</v>
      </c>
      <c r="F35" s="243" t="s">
        <v>1048</v>
      </c>
      <c r="G35" s="242" t="s">
        <v>659</v>
      </c>
      <c r="H35" s="242" t="s">
        <v>30</v>
      </c>
      <c r="I35" s="242">
        <v>7</v>
      </c>
      <c r="J35" s="266">
        <v>105000</v>
      </c>
    </row>
    <row r="36" spans="1:10" ht="20.100000000000001" customHeight="1" x14ac:dyDescent="0.3">
      <c r="A36" s="337"/>
      <c r="B36" s="265">
        <v>45897</v>
      </c>
      <c r="C36" s="242" t="s">
        <v>718</v>
      </c>
      <c r="D36" s="241" t="s">
        <v>1084</v>
      </c>
      <c r="E36" s="241" t="s">
        <v>1110</v>
      </c>
      <c r="F36" s="243" t="s">
        <v>1088</v>
      </c>
      <c r="G36" s="242" t="s">
        <v>659</v>
      </c>
      <c r="H36" s="242" t="s">
        <v>30</v>
      </c>
      <c r="I36" s="242">
        <v>7</v>
      </c>
      <c r="J36" s="266">
        <v>26800</v>
      </c>
    </row>
    <row r="37" spans="1:10" ht="20.100000000000001" customHeight="1" x14ac:dyDescent="0.3">
      <c r="A37" s="337"/>
      <c r="B37" s="265">
        <v>45896</v>
      </c>
      <c r="C37" s="242" t="s">
        <v>718</v>
      </c>
      <c r="D37" s="241" t="s">
        <v>957</v>
      </c>
      <c r="E37" s="241" t="s">
        <v>986</v>
      </c>
      <c r="F37" s="243" t="s">
        <v>987</v>
      </c>
      <c r="G37" s="242" t="s">
        <v>740</v>
      </c>
      <c r="H37" s="242" t="s">
        <v>30</v>
      </c>
      <c r="I37" s="242">
        <v>13</v>
      </c>
      <c r="J37" s="266">
        <v>80900</v>
      </c>
    </row>
    <row r="38" spans="1:10" ht="20.100000000000001" customHeight="1" x14ac:dyDescent="0.3">
      <c r="A38" s="337"/>
      <c r="B38" s="265">
        <v>45896</v>
      </c>
      <c r="C38" s="242" t="s">
        <v>718</v>
      </c>
      <c r="D38" s="241" t="s">
        <v>957</v>
      </c>
      <c r="E38" s="241" t="s">
        <v>1111</v>
      </c>
      <c r="F38" s="243" t="s">
        <v>1089</v>
      </c>
      <c r="G38" s="242" t="s">
        <v>740</v>
      </c>
      <c r="H38" s="242" t="s">
        <v>30</v>
      </c>
      <c r="I38" s="242">
        <v>13</v>
      </c>
      <c r="J38" s="266">
        <v>46200</v>
      </c>
    </row>
    <row r="39" spans="1:10" ht="20.100000000000001" customHeight="1" x14ac:dyDescent="0.3">
      <c r="A39" s="337"/>
      <c r="B39" s="265">
        <v>45897</v>
      </c>
      <c r="C39" s="242" t="s">
        <v>718</v>
      </c>
      <c r="D39" s="241" t="s">
        <v>957</v>
      </c>
      <c r="E39" s="241" t="s">
        <v>1112</v>
      </c>
      <c r="F39" s="243" t="s">
        <v>1090</v>
      </c>
      <c r="G39" s="242" t="s">
        <v>740</v>
      </c>
      <c r="H39" s="242" t="s">
        <v>30</v>
      </c>
      <c r="I39" s="242">
        <v>13</v>
      </c>
      <c r="J39" s="266">
        <v>118000</v>
      </c>
    </row>
    <row r="40" spans="1:10" ht="20.100000000000001" customHeight="1" x14ac:dyDescent="0.3">
      <c r="A40" s="338"/>
      <c r="B40" s="329" t="s">
        <v>1052</v>
      </c>
      <c r="C40" s="329"/>
      <c r="D40" s="329"/>
      <c r="E40" s="329"/>
      <c r="F40" s="329"/>
      <c r="G40" s="339"/>
      <c r="H40" s="340" t="s">
        <v>745</v>
      </c>
      <c r="I40" s="341"/>
      <c r="J40" s="210">
        <f>SUM(J32:J39)</f>
        <v>901900</v>
      </c>
    </row>
    <row r="41" spans="1:10" ht="20.100000000000001" customHeight="1" x14ac:dyDescent="0.3">
      <c r="A41" s="336">
        <v>9</v>
      </c>
      <c r="B41" s="265">
        <v>45908</v>
      </c>
      <c r="C41" s="242" t="s">
        <v>718</v>
      </c>
      <c r="D41" s="241" t="s">
        <v>957</v>
      </c>
      <c r="E41" s="241" t="s">
        <v>1113</v>
      </c>
      <c r="F41" s="243" t="s">
        <v>1114</v>
      </c>
      <c r="G41" s="242" t="s">
        <v>740</v>
      </c>
      <c r="H41" s="242" t="s">
        <v>30</v>
      </c>
      <c r="I41" s="242">
        <v>6</v>
      </c>
      <c r="J41" s="266">
        <v>102000</v>
      </c>
    </row>
    <row r="42" spans="1:10" ht="20.100000000000001" customHeight="1" x14ac:dyDescent="0.3">
      <c r="A42" s="337"/>
      <c r="B42" s="265">
        <v>45908</v>
      </c>
      <c r="C42" s="242" t="s">
        <v>718</v>
      </c>
      <c r="D42" s="241" t="s">
        <v>957</v>
      </c>
      <c r="E42" s="241" t="s">
        <v>1115</v>
      </c>
      <c r="F42" s="243" t="s">
        <v>1116</v>
      </c>
      <c r="G42" s="242" t="s">
        <v>740</v>
      </c>
      <c r="H42" s="242" t="s">
        <v>30</v>
      </c>
      <c r="I42" s="242">
        <v>6</v>
      </c>
      <c r="J42" s="266">
        <v>25600</v>
      </c>
    </row>
    <row r="43" spans="1:10" ht="20.100000000000001" customHeight="1" x14ac:dyDescent="0.3">
      <c r="A43" s="337"/>
      <c r="B43" s="265">
        <v>45909</v>
      </c>
      <c r="C43" s="242" t="s">
        <v>718</v>
      </c>
      <c r="D43" s="241" t="s">
        <v>1117</v>
      </c>
      <c r="E43" s="241" t="s">
        <v>786</v>
      </c>
      <c r="F43" s="243" t="s">
        <v>1048</v>
      </c>
      <c r="G43" s="242" t="s">
        <v>740</v>
      </c>
      <c r="H43" s="242" t="s">
        <v>30</v>
      </c>
      <c r="I43" s="242">
        <v>6</v>
      </c>
      <c r="J43" s="266">
        <v>90000</v>
      </c>
    </row>
    <row r="44" spans="1:10" ht="20.100000000000001" customHeight="1" x14ac:dyDescent="0.3">
      <c r="A44" s="337"/>
      <c r="B44" s="265">
        <v>45909</v>
      </c>
      <c r="C44" s="242" t="s">
        <v>718</v>
      </c>
      <c r="D44" s="241" t="s">
        <v>1117</v>
      </c>
      <c r="E44" s="241" t="s">
        <v>772</v>
      </c>
      <c r="F44" s="243" t="s">
        <v>1118</v>
      </c>
      <c r="G44" s="242" t="s">
        <v>740</v>
      </c>
      <c r="H44" s="242" t="s">
        <v>30</v>
      </c>
      <c r="I44" s="242">
        <v>6</v>
      </c>
      <c r="J44" s="266">
        <v>36360</v>
      </c>
    </row>
    <row r="45" spans="1:10" ht="20.100000000000001" customHeight="1" x14ac:dyDescent="0.3">
      <c r="A45" s="337"/>
      <c r="B45" s="265">
        <v>45915</v>
      </c>
      <c r="C45" s="242" t="s">
        <v>718</v>
      </c>
      <c r="D45" s="241" t="s">
        <v>1119</v>
      </c>
      <c r="E45" s="241" t="s">
        <v>730</v>
      </c>
      <c r="F45" s="243" t="s">
        <v>1120</v>
      </c>
      <c r="G45" s="242" t="s">
        <v>659</v>
      </c>
      <c r="H45" s="242" t="s">
        <v>30</v>
      </c>
      <c r="I45" s="242">
        <v>10</v>
      </c>
      <c r="J45" s="266">
        <v>300000</v>
      </c>
    </row>
    <row r="46" spans="1:10" ht="20.100000000000001" customHeight="1" x14ac:dyDescent="0.3">
      <c r="A46" s="337"/>
      <c r="B46" s="265">
        <v>45915</v>
      </c>
      <c r="C46" s="242" t="s">
        <v>718</v>
      </c>
      <c r="D46" s="241" t="s">
        <v>1101</v>
      </c>
      <c r="E46" s="241" t="s">
        <v>1102</v>
      </c>
      <c r="F46" s="243" t="s">
        <v>1103</v>
      </c>
      <c r="G46" s="242" t="s">
        <v>659</v>
      </c>
      <c r="H46" s="242" t="s">
        <v>30</v>
      </c>
      <c r="I46" s="242">
        <v>20</v>
      </c>
      <c r="J46" s="266">
        <v>100000</v>
      </c>
    </row>
    <row r="47" spans="1:10" ht="20.100000000000001" customHeight="1" x14ac:dyDescent="0.3">
      <c r="A47" s="337"/>
      <c r="B47" s="265">
        <v>45924</v>
      </c>
      <c r="C47" s="242" t="s">
        <v>718</v>
      </c>
      <c r="D47" s="241" t="s">
        <v>1121</v>
      </c>
      <c r="E47" s="241" t="s">
        <v>1122</v>
      </c>
      <c r="F47" s="243" t="s">
        <v>1123</v>
      </c>
      <c r="G47" s="242" t="s">
        <v>740</v>
      </c>
      <c r="H47" s="242" t="s">
        <v>30</v>
      </c>
      <c r="I47" s="242">
        <v>6</v>
      </c>
      <c r="J47" s="266">
        <v>124800</v>
      </c>
    </row>
    <row r="48" spans="1:10" ht="20.100000000000001" customHeight="1" x14ac:dyDescent="0.3">
      <c r="A48" s="338"/>
      <c r="B48" s="329" t="s">
        <v>451</v>
      </c>
      <c r="C48" s="329"/>
      <c r="D48" s="329"/>
      <c r="E48" s="329"/>
      <c r="F48" s="329"/>
      <c r="G48" s="339"/>
      <c r="H48" s="340" t="s">
        <v>1124</v>
      </c>
      <c r="I48" s="341"/>
      <c r="J48" s="210">
        <f>SUM(J41:J47)</f>
        <v>778760</v>
      </c>
    </row>
    <row r="49" spans="1:10" ht="20.100000000000001" customHeight="1" x14ac:dyDescent="0.3">
      <c r="A49" s="336">
        <v>10</v>
      </c>
      <c r="B49" s="265">
        <v>45940</v>
      </c>
      <c r="C49" s="242" t="s">
        <v>718</v>
      </c>
      <c r="D49" s="251" t="s">
        <v>957</v>
      </c>
      <c r="E49" s="241" t="s">
        <v>1145</v>
      </c>
      <c r="F49" s="252" t="s">
        <v>1146</v>
      </c>
      <c r="G49" s="242" t="s">
        <v>740</v>
      </c>
      <c r="H49" s="242" t="s">
        <v>30</v>
      </c>
      <c r="I49" s="242">
        <v>4</v>
      </c>
      <c r="J49" s="266">
        <v>26000</v>
      </c>
    </row>
    <row r="50" spans="1:10" ht="20.100000000000001" customHeight="1" x14ac:dyDescent="0.3">
      <c r="A50" s="337"/>
      <c r="B50" s="265">
        <v>45957</v>
      </c>
      <c r="C50" s="242" t="s">
        <v>718</v>
      </c>
      <c r="D50" s="241" t="s">
        <v>1147</v>
      </c>
      <c r="E50" s="241" t="s">
        <v>730</v>
      </c>
      <c r="F50" s="243" t="s">
        <v>1120</v>
      </c>
      <c r="G50" s="242" t="s">
        <v>740</v>
      </c>
      <c r="H50" s="242" t="s">
        <v>30</v>
      </c>
      <c r="I50" s="242">
        <v>12</v>
      </c>
      <c r="J50" s="266">
        <v>360000</v>
      </c>
    </row>
    <row r="51" spans="1:10" ht="20.100000000000001" customHeight="1" x14ac:dyDescent="0.3">
      <c r="A51" s="337"/>
      <c r="B51" s="265">
        <v>45959</v>
      </c>
      <c r="C51" s="242" t="s">
        <v>718</v>
      </c>
      <c r="D51" s="241" t="s">
        <v>1148</v>
      </c>
      <c r="E51" s="241" t="s">
        <v>986</v>
      </c>
      <c r="F51" s="243" t="s">
        <v>987</v>
      </c>
      <c r="G51" s="242" t="s">
        <v>740</v>
      </c>
      <c r="H51" s="242" t="s">
        <v>30</v>
      </c>
      <c r="I51" s="242">
        <v>14</v>
      </c>
      <c r="J51" s="266">
        <v>89200</v>
      </c>
    </row>
    <row r="52" spans="1:10" ht="20.100000000000001" customHeight="1" x14ac:dyDescent="0.3">
      <c r="A52" s="337"/>
      <c r="B52" s="265">
        <v>45959</v>
      </c>
      <c r="C52" s="242" t="s">
        <v>718</v>
      </c>
      <c r="D52" s="241" t="s">
        <v>1148</v>
      </c>
      <c r="E52" s="241" t="s">
        <v>1149</v>
      </c>
      <c r="F52" s="243" t="s">
        <v>1150</v>
      </c>
      <c r="G52" s="242" t="s">
        <v>740</v>
      </c>
      <c r="H52" s="242" t="s">
        <v>30</v>
      </c>
      <c r="I52" s="242">
        <v>14</v>
      </c>
      <c r="J52" s="266">
        <v>73410</v>
      </c>
    </row>
    <row r="53" spans="1:10" ht="20.100000000000001" customHeight="1" x14ac:dyDescent="0.3">
      <c r="A53" s="337"/>
      <c r="B53" s="265">
        <v>45960</v>
      </c>
      <c r="C53" s="242" t="s">
        <v>718</v>
      </c>
      <c r="D53" s="241" t="s">
        <v>1148</v>
      </c>
      <c r="E53" s="241" t="s">
        <v>1151</v>
      </c>
      <c r="F53" s="243" t="s">
        <v>1152</v>
      </c>
      <c r="G53" s="242" t="s">
        <v>740</v>
      </c>
      <c r="H53" s="242" t="s">
        <v>30</v>
      </c>
      <c r="I53" s="242">
        <v>14</v>
      </c>
      <c r="J53" s="266">
        <v>75000</v>
      </c>
    </row>
    <row r="54" spans="1:10" ht="20.100000000000001" customHeight="1" x14ac:dyDescent="0.3">
      <c r="A54" s="338"/>
      <c r="B54" s="329" t="s">
        <v>1138</v>
      </c>
      <c r="C54" s="329"/>
      <c r="D54" s="329"/>
      <c r="E54" s="329"/>
      <c r="F54" s="329"/>
      <c r="G54" s="339"/>
      <c r="H54" s="340" t="s">
        <v>719</v>
      </c>
      <c r="I54" s="341"/>
      <c r="J54" s="210">
        <f>SUM(J49:J53)</f>
        <v>623610</v>
      </c>
    </row>
    <row r="55" spans="1:10" ht="20.100000000000001" customHeight="1" x14ac:dyDescent="0.3">
      <c r="A55" s="359">
        <v>11</v>
      </c>
      <c r="B55" s="352" t="s">
        <v>750</v>
      </c>
      <c r="C55" s="353"/>
      <c r="D55" s="353"/>
      <c r="E55" s="353"/>
      <c r="F55" s="353"/>
      <c r="G55" s="353"/>
      <c r="H55" s="353"/>
      <c r="I55" s="353"/>
      <c r="J55" s="354"/>
    </row>
    <row r="56" spans="1:10" ht="20.100000000000001" customHeight="1" x14ac:dyDescent="0.3">
      <c r="A56" s="360"/>
      <c r="B56" s="351" t="s">
        <v>1155</v>
      </c>
      <c r="C56" s="329"/>
      <c r="D56" s="329"/>
      <c r="E56" s="329"/>
      <c r="F56" s="329"/>
      <c r="G56" s="339"/>
      <c r="H56" s="355" t="s">
        <v>1050</v>
      </c>
      <c r="I56" s="356"/>
      <c r="J56" s="245">
        <v>0</v>
      </c>
    </row>
    <row r="57" spans="1:10" ht="20.100000000000001" customHeight="1" x14ac:dyDescent="0.3">
      <c r="A57" s="235"/>
      <c r="B57" s="227"/>
      <c r="C57" s="227"/>
      <c r="D57" s="228"/>
      <c r="E57" s="227"/>
      <c r="F57" s="227"/>
      <c r="G57" s="236" t="s">
        <v>0</v>
      </c>
      <c r="H57" s="334" t="s">
        <v>1153</v>
      </c>
      <c r="I57" s="335"/>
      <c r="J57" s="230">
        <f>SUM(J7,J9,J11,J16,J21,J27,J31,J40,J48,J54,J56)</f>
        <v>5151790</v>
      </c>
    </row>
  </sheetData>
  <mergeCells count="37">
    <mergeCell ref="B56:G56"/>
    <mergeCell ref="H56:I56"/>
    <mergeCell ref="A17:A21"/>
    <mergeCell ref="B21:G21"/>
    <mergeCell ref="H21:I21"/>
    <mergeCell ref="A41:A48"/>
    <mergeCell ref="B48:G48"/>
    <mergeCell ref="H48:I48"/>
    <mergeCell ref="A28:A31"/>
    <mergeCell ref="B31:G31"/>
    <mergeCell ref="H31:I31"/>
    <mergeCell ref="A32:A40"/>
    <mergeCell ref="B40:G40"/>
    <mergeCell ref="A1:J3"/>
    <mergeCell ref="A5:A7"/>
    <mergeCell ref="B7:G7"/>
    <mergeCell ref="H7:I7"/>
    <mergeCell ref="A8:A9"/>
    <mergeCell ref="B8:J8"/>
    <mergeCell ref="B9:G9"/>
    <mergeCell ref="H9:I9"/>
    <mergeCell ref="H57:I57"/>
    <mergeCell ref="A10:A11"/>
    <mergeCell ref="B11:G11"/>
    <mergeCell ref="H11:I11"/>
    <mergeCell ref="A12:A16"/>
    <mergeCell ref="H40:I40"/>
    <mergeCell ref="H16:I16"/>
    <mergeCell ref="B16:G16"/>
    <mergeCell ref="A22:A27"/>
    <mergeCell ref="B27:G27"/>
    <mergeCell ref="H27:I27"/>
    <mergeCell ref="A49:A54"/>
    <mergeCell ref="B54:G54"/>
    <mergeCell ref="H54:I54"/>
    <mergeCell ref="A55:A56"/>
    <mergeCell ref="B55:J55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9"/>
  <sheetViews>
    <sheetView zoomScaleNormal="100" zoomScaleSheetLayoutView="100" workbookViewId="0">
      <pane xSplit="1" ySplit="4" topLeftCell="B17" activePane="bottomRight" state="frozen"/>
      <selection activeCell="D27" sqref="D27"/>
      <selection pane="topRight" activeCell="D27" sqref="D27"/>
      <selection pane="bottomLeft" activeCell="D27" sqref="D27"/>
      <selection pane="bottomRight" activeCell="D37" sqref="D37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146" customWidth="1"/>
    <col min="7" max="9" width="10.625" style="1" customWidth="1"/>
    <col min="10" max="10" width="10.625" style="6" customWidth="1"/>
  </cols>
  <sheetData>
    <row r="1" spans="1:10" ht="16.5" customHeight="1" x14ac:dyDescent="0.3">
      <c r="A1" s="342" t="s">
        <v>682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ht="16.5" customHeight="1" x14ac:dyDescent="0.3">
      <c r="A2" s="342"/>
      <c r="B2" s="342"/>
      <c r="C2" s="342"/>
      <c r="D2" s="342"/>
      <c r="E2" s="342"/>
      <c r="F2" s="342"/>
      <c r="G2" s="342"/>
      <c r="H2" s="342"/>
      <c r="I2" s="342"/>
      <c r="J2" s="342"/>
    </row>
    <row r="3" spans="1:10" ht="16.5" customHeight="1" x14ac:dyDescent="0.3">
      <c r="A3" s="303"/>
      <c r="B3" s="303"/>
      <c r="C3" s="303"/>
      <c r="D3" s="303"/>
      <c r="E3" s="303"/>
      <c r="F3" s="303"/>
      <c r="G3" s="303"/>
      <c r="H3" s="303"/>
      <c r="I3" s="303"/>
      <c r="J3" s="303"/>
    </row>
    <row r="4" spans="1:10" ht="20.100000000000001" customHeight="1" x14ac:dyDescent="0.3">
      <c r="A4" s="134" t="s">
        <v>664</v>
      </c>
      <c r="B4" s="134" t="s">
        <v>665</v>
      </c>
      <c r="C4" s="134" t="s">
        <v>666</v>
      </c>
      <c r="D4" s="135" t="s">
        <v>667</v>
      </c>
      <c r="E4" s="134" t="s">
        <v>668</v>
      </c>
      <c r="F4" s="134" t="s">
        <v>669</v>
      </c>
      <c r="G4" s="134" t="s">
        <v>670</v>
      </c>
      <c r="H4" s="134" t="s">
        <v>671</v>
      </c>
      <c r="I4" s="134" t="s">
        <v>672</v>
      </c>
      <c r="J4" s="136" t="s">
        <v>673</v>
      </c>
    </row>
    <row r="5" spans="1:10" ht="20.100000000000001" customHeight="1" x14ac:dyDescent="0.3">
      <c r="A5" s="336">
        <v>1</v>
      </c>
      <c r="B5" s="232">
        <v>45666</v>
      </c>
      <c r="C5" s="237" t="s">
        <v>687</v>
      </c>
      <c r="D5" s="231" t="s">
        <v>752</v>
      </c>
      <c r="E5" s="141" t="s">
        <v>688</v>
      </c>
      <c r="F5" s="234" t="s">
        <v>713</v>
      </c>
      <c r="G5" s="148" t="s">
        <v>659</v>
      </c>
      <c r="H5" s="148" t="s">
        <v>30</v>
      </c>
      <c r="I5" s="148">
        <v>50</v>
      </c>
      <c r="J5" s="213">
        <v>447120</v>
      </c>
    </row>
    <row r="6" spans="1:10" ht="20.100000000000001" customHeight="1" x14ac:dyDescent="0.3">
      <c r="A6" s="338"/>
      <c r="B6" s="329" t="s">
        <v>10</v>
      </c>
      <c r="C6" s="329"/>
      <c r="D6" s="329"/>
      <c r="E6" s="329"/>
      <c r="F6" s="329"/>
      <c r="G6" s="339"/>
      <c r="H6" s="340" t="s">
        <v>689</v>
      </c>
      <c r="I6" s="341"/>
      <c r="J6" s="210">
        <f>SUM(J5:J5)</f>
        <v>447120</v>
      </c>
    </row>
    <row r="7" spans="1:10" ht="20.100000000000001" customHeight="1" x14ac:dyDescent="0.3">
      <c r="A7" s="336">
        <v>2</v>
      </c>
      <c r="B7" s="232">
        <v>45698</v>
      </c>
      <c r="C7" s="237" t="s">
        <v>687</v>
      </c>
      <c r="D7" s="218" t="s">
        <v>753</v>
      </c>
      <c r="E7" s="141" t="s">
        <v>754</v>
      </c>
      <c r="F7" s="234" t="s">
        <v>755</v>
      </c>
      <c r="G7" s="148" t="s">
        <v>659</v>
      </c>
      <c r="H7" s="148" t="s">
        <v>30</v>
      </c>
      <c r="I7" s="148">
        <v>11</v>
      </c>
      <c r="J7" s="213">
        <v>330000</v>
      </c>
    </row>
    <row r="8" spans="1:10" ht="20.100000000000001" customHeight="1" x14ac:dyDescent="0.3">
      <c r="A8" s="338"/>
      <c r="B8" s="329" t="s">
        <v>11</v>
      </c>
      <c r="C8" s="329"/>
      <c r="D8" s="329"/>
      <c r="E8" s="329"/>
      <c r="F8" s="329"/>
      <c r="G8" s="339"/>
      <c r="H8" s="340" t="s">
        <v>689</v>
      </c>
      <c r="I8" s="341"/>
      <c r="J8" s="210">
        <f>SUM(J7:J7)</f>
        <v>330000</v>
      </c>
    </row>
    <row r="9" spans="1:10" ht="20.100000000000001" customHeight="1" x14ac:dyDescent="0.3">
      <c r="A9" s="336">
        <v>3</v>
      </c>
      <c r="B9" s="232">
        <v>45729</v>
      </c>
      <c r="C9" s="237" t="s">
        <v>687</v>
      </c>
      <c r="D9" s="218" t="s">
        <v>821</v>
      </c>
      <c r="E9" s="141" t="s">
        <v>754</v>
      </c>
      <c r="F9" s="234" t="s">
        <v>755</v>
      </c>
      <c r="G9" s="148" t="s">
        <v>659</v>
      </c>
      <c r="H9" s="148" t="s">
        <v>30</v>
      </c>
      <c r="I9" s="148">
        <v>10</v>
      </c>
      <c r="J9" s="213">
        <v>278000</v>
      </c>
    </row>
    <row r="10" spans="1:10" ht="20.100000000000001" customHeight="1" x14ac:dyDescent="0.3">
      <c r="A10" s="337"/>
      <c r="B10" s="232">
        <v>45740</v>
      </c>
      <c r="C10" s="237" t="s">
        <v>687</v>
      </c>
      <c r="D10" s="218" t="s">
        <v>822</v>
      </c>
      <c r="E10" s="141" t="s">
        <v>823</v>
      </c>
      <c r="F10" s="234" t="s">
        <v>824</v>
      </c>
      <c r="G10" s="148" t="s">
        <v>659</v>
      </c>
      <c r="H10" s="148" t="s">
        <v>30</v>
      </c>
      <c r="I10" s="148">
        <v>10</v>
      </c>
      <c r="J10" s="213">
        <v>290000</v>
      </c>
    </row>
    <row r="11" spans="1:10" ht="20.100000000000001" customHeight="1" x14ac:dyDescent="0.3">
      <c r="A11" s="337"/>
      <c r="B11" s="232">
        <v>45742</v>
      </c>
      <c r="C11" s="237" t="s">
        <v>687</v>
      </c>
      <c r="D11" s="218" t="s">
        <v>833</v>
      </c>
      <c r="E11" s="141" t="s">
        <v>825</v>
      </c>
      <c r="F11" s="234" t="s">
        <v>826</v>
      </c>
      <c r="G11" s="148" t="s">
        <v>659</v>
      </c>
      <c r="H11" s="148" t="s">
        <v>30</v>
      </c>
      <c r="I11" s="148">
        <v>7</v>
      </c>
      <c r="J11" s="213">
        <v>126500</v>
      </c>
    </row>
    <row r="12" spans="1:10" ht="20.100000000000001" customHeight="1" x14ac:dyDescent="0.3">
      <c r="A12" s="337"/>
      <c r="B12" s="232">
        <v>45743</v>
      </c>
      <c r="C12" s="237" t="s">
        <v>687</v>
      </c>
      <c r="D12" s="255" t="s">
        <v>838</v>
      </c>
      <c r="E12" s="233" t="s">
        <v>834</v>
      </c>
      <c r="F12" s="253" t="s">
        <v>835</v>
      </c>
      <c r="G12" s="148" t="s">
        <v>740</v>
      </c>
      <c r="H12" s="148" t="s">
        <v>30</v>
      </c>
      <c r="I12" s="148">
        <v>10</v>
      </c>
      <c r="J12" s="213">
        <v>102000</v>
      </c>
    </row>
    <row r="13" spans="1:10" ht="20.100000000000001" customHeight="1" x14ac:dyDescent="0.3">
      <c r="A13" s="337"/>
      <c r="B13" s="232">
        <v>45743</v>
      </c>
      <c r="C13" s="237" t="s">
        <v>687</v>
      </c>
      <c r="D13" s="255" t="s">
        <v>838</v>
      </c>
      <c r="E13" s="233" t="s">
        <v>836</v>
      </c>
      <c r="F13" s="253" t="s">
        <v>837</v>
      </c>
      <c r="G13" s="148" t="s">
        <v>740</v>
      </c>
      <c r="H13" s="148" t="s">
        <v>30</v>
      </c>
      <c r="I13" s="148">
        <v>10</v>
      </c>
      <c r="J13" s="213">
        <v>30000</v>
      </c>
    </row>
    <row r="14" spans="1:10" ht="20.100000000000001" customHeight="1" x14ac:dyDescent="0.3">
      <c r="A14" s="337"/>
      <c r="B14" s="232">
        <v>45744</v>
      </c>
      <c r="C14" s="237" t="s">
        <v>687</v>
      </c>
      <c r="D14" s="255" t="s">
        <v>839</v>
      </c>
      <c r="E14" s="233" t="s">
        <v>840</v>
      </c>
      <c r="F14" s="253" t="s">
        <v>841</v>
      </c>
      <c r="G14" s="148" t="s">
        <v>740</v>
      </c>
      <c r="H14" s="148" t="s">
        <v>30</v>
      </c>
      <c r="I14" s="148">
        <v>14</v>
      </c>
      <c r="J14" s="213">
        <v>391900</v>
      </c>
    </row>
    <row r="15" spans="1:10" ht="20.100000000000001" customHeight="1" x14ac:dyDescent="0.3">
      <c r="A15" s="337"/>
      <c r="B15" s="232">
        <v>45744</v>
      </c>
      <c r="C15" s="237" t="s">
        <v>687</v>
      </c>
      <c r="D15" s="255" t="s">
        <v>839</v>
      </c>
      <c r="E15" s="233" t="s">
        <v>825</v>
      </c>
      <c r="F15" s="253" t="s">
        <v>826</v>
      </c>
      <c r="G15" s="148" t="s">
        <v>740</v>
      </c>
      <c r="H15" s="148" t="s">
        <v>30</v>
      </c>
      <c r="I15" s="148">
        <v>6</v>
      </c>
      <c r="J15" s="213">
        <v>95000</v>
      </c>
    </row>
    <row r="16" spans="1:10" ht="20.100000000000001" customHeight="1" x14ac:dyDescent="0.3">
      <c r="A16" s="337"/>
      <c r="B16" s="232">
        <v>45747</v>
      </c>
      <c r="C16" s="237" t="s">
        <v>687</v>
      </c>
      <c r="D16" s="218" t="s">
        <v>827</v>
      </c>
      <c r="E16" s="141" t="s">
        <v>828</v>
      </c>
      <c r="F16" s="234" t="s">
        <v>829</v>
      </c>
      <c r="G16" s="148" t="s">
        <v>659</v>
      </c>
      <c r="H16" s="148" t="s">
        <v>30</v>
      </c>
      <c r="I16" s="148">
        <v>14</v>
      </c>
      <c r="J16" s="213">
        <v>377000</v>
      </c>
    </row>
    <row r="17" spans="1:10" ht="20.100000000000001" customHeight="1" x14ac:dyDescent="0.3">
      <c r="A17" s="338"/>
      <c r="B17" s="329" t="s">
        <v>12</v>
      </c>
      <c r="C17" s="329"/>
      <c r="D17" s="329"/>
      <c r="E17" s="329"/>
      <c r="F17" s="329"/>
      <c r="G17" s="339"/>
      <c r="H17" s="340" t="s">
        <v>745</v>
      </c>
      <c r="I17" s="341"/>
      <c r="J17" s="210">
        <f>SUM(J9:J16)</f>
        <v>1690400</v>
      </c>
    </row>
    <row r="18" spans="1:10" ht="20.100000000000001" customHeight="1" x14ac:dyDescent="0.3">
      <c r="A18" s="336">
        <v>4</v>
      </c>
      <c r="B18" s="232">
        <v>45749</v>
      </c>
      <c r="C18" s="237" t="s">
        <v>687</v>
      </c>
      <c r="D18" s="218" t="s">
        <v>882</v>
      </c>
      <c r="E18" s="141" t="s">
        <v>883</v>
      </c>
      <c r="F18" s="234" t="s">
        <v>884</v>
      </c>
      <c r="G18" s="148" t="s">
        <v>740</v>
      </c>
      <c r="H18" s="148" t="s">
        <v>30</v>
      </c>
      <c r="I18" s="148">
        <v>10</v>
      </c>
      <c r="J18" s="213">
        <v>270000</v>
      </c>
    </row>
    <row r="19" spans="1:10" ht="20.100000000000001" customHeight="1" x14ac:dyDescent="0.3">
      <c r="A19" s="337"/>
      <c r="B19" s="232">
        <v>45755</v>
      </c>
      <c r="C19" s="237" t="s">
        <v>687</v>
      </c>
      <c r="D19" s="218" t="s">
        <v>885</v>
      </c>
      <c r="E19" s="141" t="s">
        <v>883</v>
      </c>
      <c r="F19" s="234" t="s">
        <v>884</v>
      </c>
      <c r="G19" s="148" t="s">
        <v>659</v>
      </c>
      <c r="H19" s="148" t="s">
        <v>30</v>
      </c>
      <c r="I19" s="148">
        <v>12</v>
      </c>
      <c r="J19" s="213">
        <v>85500</v>
      </c>
    </row>
    <row r="20" spans="1:10" ht="20.100000000000001" customHeight="1" x14ac:dyDescent="0.3">
      <c r="A20" s="337"/>
      <c r="B20" s="232">
        <v>45755</v>
      </c>
      <c r="C20" s="237" t="s">
        <v>687</v>
      </c>
      <c r="D20" s="218" t="s">
        <v>885</v>
      </c>
      <c r="E20" s="141" t="s">
        <v>886</v>
      </c>
      <c r="F20" s="234" t="s">
        <v>887</v>
      </c>
      <c r="G20" s="148" t="s">
        <v>659</v>
      </c>
      <c r="H20" s="148" t="s">
        <v>30</v>
      </c>
      <c r="I20" s="148">
        <v>12</v>
      </c>
      <c r="J20" s="213">
        <v>228000</v>
      </c>
    </row>
    <row r="21" spans="1:10" ht="20.100000000000001" customHeight="1" x14ac:dyDescent="0.3">
      <c r="A21" s="338"/>
      <c r="B21" s="329" t="s">
        <v>13</v>
      </c>
      <c r="C21" s="329"/>
      <c r="D21" s="329"/>
      <c r="E21" s="329"/>
      <c r="F21" s="329"/>
      <c r="G21" s="339"/>
      <c r="H21" s="340" t="s">
        <v>867</v>
      </c>
      <c r="I21" s="341"/>
      <c r="J21" s="210">
        <f>SUM(J18:J20)</f>
        <v>583500</v>
      </c>
    </row>
    <row r="22" spans="1:10" ht="20.100000000000001" customHeight="1" x14ac:dyDescent="0.3">
      <c r="A22" s="336">
        <v>5</v>
      </c>
      <c r="B22" s="232">
        <v>45792</v>
      </c>
      <c r="C22" s="237" t="s">
        <v>687</v>
      </c>
      <c r="D22" s="218" t="s">
        <v>938</v>
      </c>
      <c r="E22" s="141" t="s">
        <v>939</v>
      </c>
      <c r="F22" s="234" t="s">
        <v>940</v>
      </c>
      <c r="G22" s="148" t="s">
        <v>659</v>
      </c>
      <c r="H22" s="148" t="s">
        <v>30</v>
      </c>
      <c r="I22" s="148">
        <v>11</v>
      </c>
      <c r="J22" s="213">
        <v>231000</v>
      </c>
    </row>
    <row r="23" spans="1:10" ht="20.100000000000001" customHeight="1" x14ac:dyDescent="0.3">
      <c r="A23" s="338"/>
      <c r="B23" s="274"/>
      <c r="C23" s="274"/>
      <c r="D23" s="274"/>
      <c r="E23" s="274"/>
      <c r="F23" s="274"/>
      <c r="G23" s="275" t="s">
        <v>14</v>
      </c>
      <c r="H23" s="340" t="s">
        <v>689</v>
      </c>
      <c r="I23" s="341"/>
      <c r="J23" s="210">
        <f>SUM(J22:J22)</f>
        <v>231000</v>
      </c>
    </row>
    <row r="24" spans="1:10" ht="20.100000000000001" customHeight="1" x14ac:dyDescent="0.3">
      <c r="A24" s="336">
        <v>6</v>
      </c>
      <c r="B24" s="232">
        <v>45819</v>
      </c>
      <c r="C24" s="237" t="s">
        <v>687</v>
      </c>
      <c r="D24" s="218" t="s">
        <v>1008</v>
      </c>
      <c r="E24" s="141" t="s">
        <v>1009</v>
      </c>
      <c r="F24" s="234" t="s">
        <v>1010</v>
      </c>
      <c r="G24" s="148" t="s">
        <v>740</v>
      </c>
      <c r="H24" s="148" t="s">
        <v>30</v>
      </c>
      <c r="I24" s="148">
        <v>9</v>
      </c>
      <c r="J24" s="213">
        <v>160000</v>
      </c>
    </row>
    <row r="25" spans="1:10" ht="20.100000000000001" customHeight="1" x14ac:dyDescent="0.3">
      <c r="A25" s="337"/>
      <c r="B25" s="232">
        <v>45821</v>
      </c>
      <c r="C25" s="237" t="s">
        <v>687</v>
      </c>
      <c r="D25" s="218" t="s">
        <v>1011</v>
      </c>
      <c r="E25" s="141" t="s">
        <v>1012</v>
      </c>
      <c r="F25" s="234" t="s">
        <v>1013</v>
      </c>
      <c r="G25" s="148" t="s">
        <v>659</v>
      </c>
      <c r="H25" s="148" t="s">
        <v>30</v>
      </c>
      <c r="I25" s="148">
        <v>23</v>
      </c>
      <c r="J25" s="213">
        <v>480000</v>
      </c>
    </row>
    <row r="26" spans="1:10" ht="20.100000000000001" customHeight="1" x14ac:dyDescent="0.3">
      <c r="A26" s="338"/>
      <c r="B26" s="274"/>
      <c r="C26" s="274"/>
      <c r="D26" s="274"/>
      <c r="E26" s="274"/>
      <c r="F26" s="274"/>
      <c r="G26" s="275" t="s">
        <v>15</v>
      </c>
      <c r="H26" s="340" t="s">
        <v>678</v>
      </c>
      <c r="I26" s="341"/>
      <c r="J26" s="210">
        <f>SUM(J24:J25)</f>
        <v>640000</v>
      </c>
    </row>
    <row r="27" spans="1:10" ht="20.100000000000001" customHeight="1" x14ac:dyDescent="0.3">
      <c r="A27" s="336">
        <v>7</v>
      </c>
      <c r="B27" s="361" t="s">
        <v>1049</v>
      </c>
      <c r="C27" s="361"/>
      <c r="D27" s="361"/>
      <c r="E27" s="361"/>
      <c r="F27" s="361"/>
      <c r="G27" s="361"/>
      <c r="H27" s="361"/>
      <c r="I27" s="361"/>
      <c r="J27" s="362"/>
    </row>
    <row r="28" spans="1:10" ht="20.100000000000001" customHeight="1" x14ac:dyDescent="0.3">
      <c r="A28" s="338"/>
      <c r="B28" s="274"/>
      <c r="C28" s="274"/>
      <c r="D28" s="274"/>
      <c r="E28" s="274"/>
      <c r="F28" s="274"/>
      <c r="G28" s="275" t="s">
        <v>219</v>
      </c>
      <c r="H28" s="340" t="s">
        <v>1050</v>
      </c>
      <c r="I28" s="341"/>
      <c r="J28" s="209" t="s">
        <v>554</v>
      </c>
    </row>
    <row r="29" spans="1:10" ht="20.100000000000001" customHeight="1" x14ac:dyDescent="0.3">
      <c r="A29" s="336">
        <v>8</v>
      </c>
      <c r="B29" s="361" t="s">
        <v>1049</v>
      </c>
      <c r="C29" s="361"/>
      <c r="D29" s="361"/>
      <c r="E29" s="361"/>
      <c r="F29" s="361"/>
      <c r="G29" s="361"/>
      <c r="H29" s="361"/>
      <c r="I29" s="361"/>
      <c r="J29" s="362"/>
    </row>
    <row r="30" spans="1:10" ht="20.100000000000001" customHeight="1" x14ac:dyDescent="0.3">
      <c r="A30" s="338"/>
      <c r="B30" s="274"/>
      <c r="C30" s="274"/>
      <c r="D30" s="274"/>
      <c r="E30" s="274"/>
      <c r="F30" s="274"/>
      <c r="G30" s="275" t="s">
        <v>1052</v>
      </c>
      <c r="H30" s="340" t="s">
        <v>1050</v>
      </c>
      <c r="I30" s="341"/>
      <c r="J30" s="209" t="s">
        <v>554</v>
      </c>
    </row>
    <row r="31" spans="1:10" ht="20.100000000000001" customHeight="1" x14ac:dyDescent="0.3">
      <c r="A31" s="336">
        <v>9</v>
      </c>
      <c r="B31" s="361" t="s">
        <v>1049</v>
      </c>
      <c r="C31" s="361"/>
      <c r="D31" s="361"/>
      <c r="E31" s="361"/>
      <c r="F31" s="361"/>
      <c r="G31" s="361"/>
      <c r="H31" s="361"/>
      <c r="I31" s="361"/>
      <c r="J31" s="362"/>
    </row>
    <row r="32" spans="1:10" ht="20.100000000000001" customHeight="1" x14ac:dyDescent="0.3">
      <c r="A32" s="338"/>
      <c r="B32" s="274"/>
      <c r="C32" s="274"/>
      <c r="D32" s="274"/>
      <c r="E32" s="274"/>
      <c r="F32" s="274"/>
      <c r="G32" s="275" t="s">
        <v>451</v>
      </c>
      <c r="H32" s="340" t="s">
        <v>1050</v>
      </c>
      <c r="I32" s="341"/>
      <c r="J32" s="209" t="s">
        <v>554</v>
      </c>
    </row>
    <row r="33" spans="1:10" ht="20.100000000000001" customHeight="1" x14ac:dyDescent="0.3">
      <c r="A33" s="336">
        <v>10</v>
      </c>
      <c r="B33" s="361" t="s">
        <v>1049</v>
      </c>
      <c r="C33" s="361"/>
      <c r="D33" s="361"/>
      <c r="E33" s="361"/>
      <c r="F33" s="361"/>
      <c r="G33" s="361"/>
      <c r="H33" s="361"/>
      <c r="I33" s="361"/>
      <c r="J33" s="362"/>
    </row>
    <row r="34" spans="1:10" ht="20.100000000000001" customHeight="1" x14ac:dyDescent="0.3">
      <c r="A34" s="338"/>
      <c r="B34" s="274"/>
      <c r="C34" s="274"/>
      <c r="D34" s="274"/>
      <c r="E34" s="274"/>
      <c r="F34" s="274"/>
      <c r="G34" s="275" t="s">
        <v>1138</v>
      </c>
      <c r="H34" s="340" t="s">
        <v>1050</v>
      </c>
      <c r="I34" s="341"/>
      <c r="J34" s="209" t="s">
        <v>554</v>
      </c>
    </row>
    <row r="35" spans="1:10" ht="20.100000000000001" customHeight="1" x14ac:dyDescent="0.3">
      <c r="A35" s="363">
        <v>11</v>
      </c>
      <c r="B35" s="276">
        <v>45972</v>
      </c>
      <c r="C35" s="237" t="s">
        <v>687</v>
      </c>
      <c r="D35" s="276" t="s">
        <v>1161</v>
      </c>
      <c r="E35" s="276" t="s">
        <v>1162</v>
      </c>
      <c r="F35" s="276" t="s">
        <v>1163</v>
      </c>
      <c r="G35" s="276" t="s">
        <v>740</v>
      </c>
      <c r="H35" s="277" t="s">
        <v>30</v>
      </c>
      <c r="I35" s="143">
        <v>6</v>
      </c>
      <c r="J35" s="278">
        <v>26000</v>
      </c>
    </row>
    <row r="36" spans="1:10" ht="20.100000000000001" customHeight="1" x14ac:dyDescent="0.3">
      <c r="A36" s="364"/>
      <c r="B36" s="276">
        <v>45982</v>
      </c>
      <c r="C36" s="237" t="s">
        <v>687</v>
      </c>
      <c r="D36" s="281" t="s">
        <v>1164</v>
      </c>
      <c r="E36" s="276" t="s">
        <v>1165</v>
      </c>
      <c r="F36" s="276" t="s">
        <v>1166</v>
      </c>
      <c r="G36" s="276" t="s">
        <v>659</v>
      </c>
      <c r="H36" s="277" t="s">
        <v>30</v>
      </c>
      <c r="I36" s="143">
        <v>10</v>
      </c>
      <c r="J36" s="278">
        <v>261000</v>
      </c>
    </row>
    <row r="37" spans="1:10" ht="20.100000000000001" customHeight="1" x14ac:dyDescent="0.3">
      <c r="A37" s="364"/>
      <c r="B37" s="276">
        <v>45982</v>
      </c>
      <c r="C37" s="237" t="s">
        <v>687</v>
      </c>
      <c r="D37" s="281" t="s">
        <v>1167</v>
      </c>
      <c r="E37" s="276" t="s">
        <v>1162</v>
      </c>
      <c r="F37" s="276" t="s">
        <v>1163</v>
      </c>
      <c r="G37" s="276" t="s">
        <v>659</v>
      </c>
      <c r="H37" s="277" t="s">
        <v>30</v>
      </c>
      <c r="I37" s="143">
        <v>10</v>
      </c>
      <c r="J37" s="278">
        <v>14500</v>
      </c>
    </row>
    <row r="38" spans="1:10" ht="20.100000000000001" customHeight="1" x14ac:dyDescent="0.3">
      <c r="A38" s="365"/>
      <c r="B38" s="351" t="s">
        <v>1155</v>
      </c>
      <c r="C38" s="329"/>
      <c r="D38" s="329"/>
      <c r="E38" s="329"/>
      <c r="F38" s="329"/>
      <c r="G38" s="339"/>
      <c r="H38" s="340" t="s">
        <v>867</v>
      </c>
      <c r="I38" s="341"/>
      <c r="J38" s="209">
        <f>SUM(J33:J37)</f>
        <v>301500</v>
      </c>
    </row>
    <row r="39" spans="1:10" ht="20.100000000000001" customHeight="1" x14ac:dyDescent="0.3">
      <c r="A39" s="235"/>
      <c r="B39" s="227"/>
      <c r="C39" s="227"/>
      <c r="D39" s="228"/>
      <c r="E39" s="227"/>
      <c r="F39" s="227"/>
      <c r="G39" s="236" t="s">
        <v>0</v>
      </c>
      <c r="H39" s="334" t="s">
        <v>1168</v>
      </c>
      <c r="I39" s="335"/>
      <c r="J39" s="230">
        <f>SUM(J6,J8,J17,J21,J23,J26,J38)</f>
        <v>4223520</v>
      </c>
    </row>
  </sheetData>
  <mergeCells count="33">
    <mergeCell ref="A22:A23"/>
    <mergeCell ref="H23:I23"/>
    <mergeCell ref="A24:A26"/>
    <mergeCell ref="H26:I26"/>
    <mergeCell ref="A27:A28"/>
    <mergeCell ref="B27:J27"/>
    <mergeCell ref="H28:I28"/>
    <mergeCell ref="A9:A17"/>
    <mergeCell ref="B17:G17"/>
    <mergeCell ref="H17:I17"/>
    <mergeCell ref="A18:A21"/>
    <mergeCell ref="B21:G21"/>
    <mergeCell ref="H21:I21"/>
    <mergeCell ref="A1:J3"/>
    <mergeCell ref="A5:A6"/>
    <mergeCell ref="B6:G6"/>
    <mergeCell ref="H6:I6"/>
    <mergeCell ref="A7:A8"/>
    <mergeCell ref="B8:G8"/>
    <mergeCell ref="H8:I8"/>
    <mergeCell ref="H39:I39"/>
    <mergeCell ref="A31:A32"/>
    <mergeCell ref="B31:J31"/>
    <mergeCell ref="H32:I32"/>
    <mergeCell ref="B29:J29"/>
    <mergeCell ref="H30:I30"/>
    <mergeCell ref="A29:A30"/>
    <mergeCell ref="A33:A34"/>
    <mergeCell ref="B33:J33"/>
    <mergeCell ref="H34:I34"/>
    <mergeCell ref="A35:A38"/>
    <mergeCell ref="B38:G38"/>
    <mergeCell ref="H38:I38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60"/>
  <sheetViews>
    <sheetView zoomScaleNormal="100" zoomScaleSheetLayoutView="100" workbookViewId="0">
      <pane xSplit="1" ySplit="4" topLeftCell="B46" activePane="bottomRight" state="frozen"/>
      <selection activeCell="D38" sqref="D38"/>
      <selection pane="topRight" activeCell="D38" sqref="D38"/>
      <selection pane="bottomLeft" activeCell="D38" sqref="D38"/>
      <selection pane="bottomRight" activeCell="G68" sqref="G68"/>
    </sheetView>
  </sheetViews>
  <sheetFormatPr defaultColWidth="9" defaultRowHeight="20.100000000000001" customHeight="1" x14ac:dyDescent="0.3"/>
  <cols>
    <col min="1" max="1" width="10.625" style="8" customWidth="1"/>
    <col min="2" max="3" width="10.625" style="203" customWidth="1"/>
    <col min="4" max="4" width="70.375" style="204" bestFit="1" customWidth="1"/>
    <col min="5" max="5" width="13.5" style="219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 x14ac:dyDescent="0.3">
      <c r="A1" s="302" t="s">
        <v>683</v>
      </c>
      <c r="B1" s="302"/>
      <c r="C1" s="302"/>
      <c r="D1" s="302"/>
      <c r="E1" s="302"/>
    </row>
    <row r="2" spans="1:12" ht="16.5" customHeight="1" x14ac:dyDescent="0.3">
      <c r="A2" s="302"/>
      <c r="B2" s="302"/>
      <c r="C2" s="302"/>
      <c r="D2" s="302"/>
      <c r="E2" s="302"/>
    </row>
    <row r="3" spans="1:12" s="124" customFormat="1" ht="16.5" customHeight="1" x14ac:dyDescent="0.3">
      <c r="A3" s="303"/>
      <c r="B3" s="303"/>
      <c r="C3" s="303"/>
      <c r="D3" s="303"/>
      <c r="E3" s="303"/>
      <c r="F3" s="205"/>
      <c r="G3" s="201"/>
      <c r="H3" s="201"/>
      <c r="I3" s="201"/>
      <c r="J3" s="201"/>
      <c r="K3" s="125"/>
      <c r="L3" s="125"/>
    </row>
    <row r="4" spans="1:12" s="133" customFormat="1" ht="20.100000000000001" customHeight="1" x14ac:dyDescent="0.3">
      <c r="A4" s="134" t="s">
        <v>366</v>
      </c>
      <c r="B4" s="134" t="s">
        <v>367</v>
      </c>
      <c r="C4" s="134" t="s">
        <v>3</v>
      </c>
      <c r="D4" s="202" t="s">
        <v>655</v>
      </c>
      <c r="E4" s="211" t="s">
        <v>8</v>
      </c>
    </row>
    <row r="5" spans="1:12" s="126" customFormat="1" ht="20.100000000000001" customHeight="1" x14ac:dyDescent="0.3">
      <c r="A5" s="369">
        <v>1</v>
      </c>
      <c r="B5" s="70">
        <v>45664</v>
      </c>
      <c r="C5" s="70" t="s">
        <v>675</v>
      </c>
      <c r="D5" s="222" t="s">
        <v>720</v>
      </c>
      <c r="E5" s="213">
        <v>100000</v>
      </c>
      <c r="F5" s="206"/>
    </row>
    <row r="6" spans="1:12" s="126" customFormat="1" ht="20.100000000000001" customHeight="1" x14ac:dyDescent="0.3">
      <c r="A6" s="370"/>
      <c r="B6" s="70">
        <v>45666</v>
      </c>
      <c r="C6" s="70" t="s">
        <v>675</v>
      </c>
      <c r="D6" s="222" t="s">
        <v>721</v>
      </c>
      <c r="E6" s="213">
        <v>100000</v>
      </c>
      <c r="F6" s="206"/>
    </row>
    <row r="7" spans="1:12" s="126" customFormat="1" ht="20.100000000000001" customHeight="1" x14ac:dyDescent="0.3">
      <c r="A7" s="370"/>
      <c r="B7" s="70">
        <v>45674</v>
      </c>
      <c r="C7" s="70" t="s">
        <v>675</v>
      </c>
      <c r="D7" s="222" t="s">
        <v>722</v>
      </c>
      <c r="E7" s="213">
        <v>100000</v>
      </c>
      <c r="F7" s="206"/>
    </row>
    <row r="8" spans="1:12" s="126" customFormat="1" ht="20.100000000000001" customHeight="1" x14ac:dyDescent="0.3">
      <c r="A8" s="370"/>
      <c r="B8" s="70">
        <v>45688</v>
      </c>
      <c r="C8" s="70" t="s">
        <v>675</v>
      </c>
      <c r="D8" s="222" t="s">
        <v>723</v>
      </c>
      <c r="E8" s="213">
        <v>100000</v>
      </c>
      <c r="F8" s="206"/>
    </row>
    <row r="9" spans="1:12" ht="20.100000000000001" customHeight="1" x14ac:dyDescent="0.3">
      <c r="A9" s="371"/>
      <c r="B9" s="366" t="s">
        <v>660</v>
      </c>
      <c r="C9" s="367"/>
      <c r="D9" s="368"/>
      <c r="E9" s="209">
        <f>SUM(E5:E8)</f>
        <v>400000</v>
      </c>
      <c r="F9" s="82"/>
      <c r="G9" s="220"/>
    </row>
    <row r="10" spans="1:12" s="126" customFormat="1" ht="20.100000000000001" customHeight="1" x14ac:dyDescent="0.3">
      <c r="A10" s="369">
        <v>2</v>
      </c>
      <c r="B10" s="70">
        <v>45701</v>
      </c>
      <c r="C10" s="70" t="s">
        <v>675</v>
      </c>
      <c r="D10" s="222" t="s">
        <v>790</v>
      </c>
      <c r="E10" s="213">
        <v>100000</v>
      </c>
      <c r="F10" s="206"/>
    </row>
    <row r="11" spans="1:12" s="126" customFormat="1" ht="20.100000000000001" customHeight="1" x14ac:dyDescent="0.3">
      <c r="A11" s="370"/>
      <c r="B11" s="70">
        <v>45713</v>
      </c>
      <c r="C11" s="70" t="s">
        <v>675</v>
      </c>
      <c r="D11" s="222" t="s">
        <v>746</v>
      </c>
      <c r="E11" s="213">
        <v>200000</v>
      </c>
      <c r="F11" s="206"/>
    </row>
    <row r="12" spans="1:12" ht="20.100000000000001" customHeight="1" x14ac:dyDescent="0.3">
      <c r="A12" s="371"/>
      <c r="B12" s="366" t="s">
        <v>11</v>
      </c>
      <c r="C12" s="367"/>
      <c r="D12" s="368"/>
      <c r="E12" s="209">
        <f>SUM(E10:E11)</f>
        <v>300000</v>
      </c>
      <c r="F12" s="82"/>
      <c r="G12" s="220"/>
    </row>
    <row r="13" spans="1:12" ht="20.100000000000001" customHeight="1" x14ac:dyDescent="0.3">
      <c r="A13" s="369">
        <v>3</v>
      </c>
      <c r="B13" s="70">
        <v>45720</v>
      </c>
      <c r="C13" s="70" t="s">
        <v>675</v>
      </c>
      <c r="D13" s="222" t="s">
        <v>781</v>
      </c>
      <c r="E13" s="213">
        <v>100000</v>
      </c>
    </row>
    <row r="14" spans="1:12" ht="20.100000000000001" customHeight="1" x14ac:dyDescent="0.3">
      <c r="A14" s="370"/>
      <c r="B14" s="70">
        <v>45728</v>
      </c>
      <c r="C14" s="70" t="s">
        <v>675</v>
      </c>
      <c r="D14" s="222" t="s">
        <v>782</v>
      </c>
      <c r="E14" s="213">
        <v>100000</v>
      </c>
    </row>
    <row r="15" spans="1:12" ht="20.100000000000001" customHeight="1" x14ac:dyDescent="0.3">
      <c r="A15" s="370"/>
      <c r="B15" s="70">
        <v>45728</v>
      </c>
      <c r="C15" s="70" t="s">
        <v>675</v>
      </c>
      <c r="D15" s="222" t="s">
        <v>783</v>
      </c>
      <c r="E15" s="213">
        <v>100000</v>
      </c>
    </row>
    <row r="16" spans="1:12" ht="20.100000000000001" customHeight="1" x14ac:dyDescent="0.3">
      <c r="A16" s="370"/>
      <c r="B16" s="70">
        <v>45733</v>
      </c>
      <c r="C16" s="70" t="s">
        <v>675</v>
      </c>
      <c r="D16" s="222" t="s">
        <v>782</v>
      </c>
      <c r="E16" s="213">
        <v>100000</v>
      </c>
    </row>
    <row r="17" spans="1:5" ht="20.100000000000001" customHeight="1" x14ac:dyDescent="0.3">
      <c r="A17" s="370"/>
      <c r="B17" s="70">
        <v>45733</v>
      </c>
      <c r="C17" s="70" t="s">
        <v>675</v>
      </c>
      <c r="D17" s="222" t="s">
        <v>784</v>
      </c>
      <c r="E17" s="213">
        <v>200000</v>
      </c>
    </row>
    <row r="18" spans="1:5" ht="20.100000000000001" customHeight="1" x14ac:dyDescent="0.3">
      <c r="A18" s="370"/>
      <c r="B18" s="70">
        <v>45736</v>
      </c>
      <c r="C18" s="70" t="s">
        <v>675</v>
      </c>
      <c r="D18" s="222" t="s">
        <v>782</v>
      </c>
      <c r="E18" s="213">
        <v>200000</v>
      </c>
    </row>
    <row r="19" spans="1:5" ht="20.100000000000001" customHeight="1" x14ac:dyDescent="0.3">
      <c r="A19" s="370"/>
      <c r="B19" s="70">
        <v>45741</v>
      </c>
      <c r="C19" s="70" t="s">
        <v>675</v>
      </c>
      <c r="D19" s="247" t="s">
        <v>789</v>
      </c>
      <c r="E19" s="213">
        <v>100000</v>
      </c>
    </row>
    <row r="20" spans="1:5" ht="20.100000000000001" customHeight="1" x14ac:dyDescent="0.3">
      <c r="A20" s="370"/>
      <c r="B20" s="70">
        <v>45744</v>
      </c>
      <c r="C20" s="70" t="s">
        <v>675</v>
      </c>
      <c r="D20" s="247" t="s">
        <v>832</v>
      </c>
      <c r="E20" s="213">
        <v>100000</v>
      </c>
    </row>
    <row r="21" spans="1:5" ht="20.100000000000001" customHeight="1" x14ac:dyDescent="0.3">
      <c r="A21" s="371"/>
      <c r="B21" s="366" t="s">
        <v>12</v>
      </c>
      <c r="C21" s="367"/>
      <c r="D21" s="368"/>
      <c r="E21" s="209">
        <f>SUM(E13:E20)</f>
        <v>1000000</v>
      </c>
    </row>
    <row r="22" spans="1:5" ht="20.100000000000001" customHeight="1" x14ac:dyDescent="0.3">
      <c r="A22" s="369">
        <v>4</v>
      </c>
      <c r="B22" s="70">
        <v>45748</v>
      </c>
      <c r="C22" s="70" t="s">
        <v>675</v>
      </c>
      <c r="D22" s="222" t="s">
        <v>784</v>
      </c>
      <c r="E22" s="213">
        <v>100000</v>
      </c>
    </row>
    <row r="23" spans="1:5" ht="20.100000000000001" customHeight="1" x14ac:dyDescent="0.3">
      <c r="A23" s="370"/>
      <c r="B23" s="70">
        <v>45768</v>
      </c>
      <c r="C23" s="70" t="s">
        <v>675</v>
      </c>
      <c r="D23" s="222" t="s">
        <v>847</v>
      </c>
      <c r="E23" s="213">
        <v>100000</v>
      </c>
    </row>
    <row r="24" spans="1:5" ht="20.100000000000001" customHeight="1" x14ac:dyDescent="0.3">
      <c r="A24" s="370"/>
      <c r="B24" s="70">
        <v>45768</v>
      </c>
      <c r="C24" s="70" t="s">
        <v>675</v>
      </c>
      <c r="D24" s="222" t="s">
        <v>847</v>
      </c>
      <c r="E24" s="213">
        <v>300000</v>
      </c>
    </row>
    <row r="25" spans="1:5" ht="20.100000000000001" customHeight="1" x14ac:dyDescent="0.3">
      <c r="A25" s="370"/>
      <c r="B25" s="70">
        <v>45773</v>
      </c>
      <c r="C25" s="70" t="s">
        <v>675</v>
      </c>
      <c r="D25" s="222" t="s">
        <v>782</v>
      </c>
      <c r="E25" s="213">
        <v>100000</v>
      </c>
    </row>
    <row r="26" spans="1:5" ht="20.100000000000001" customHeight="1" x14ac:dyDescent="0.3">
      <c r="A26" s="370"/>
      <c r="B26" s="70">
        <v>45777</v>
      </c>
      <c r="C26" s="70" t="s">
        <v>675</v>
      </c>
      <c r="D26" s="247" t="s">
        <v>902</v>
      </c>
      <c r="E26" s="213">
        <v>100000</v>
      </c>
    </row>
    <row r="27" spans="1:5" ht="20.100000000000001" customHeight="1" x14ac:dyDescent="0.3">
      <c r="A27" s="371"/>
      <c r="B27" s="366" t="s">
        <v>13</v>
      </c>
      <c r="C27" s="367"/>
      <c r="D27" s="368"/>
      <c r="E27" s="209">
        <f>SUM(E22:E26)</f>
        <v>700000</v>
      </c>
    </row>
    <row r="28" spans="1:5" ht="20.100000000000001" customHeight="1" x14ac:dyDescent="0.3">
      <c r="A28" s="369">
        <v>5</v>
      </c>
      <c r="B28" s="70">
        <v>45794</v>
      </c>
      <c r="C28" s="70" t="s">
        <v>675</v>
      </c>
      <c r="D28" s="222" t="s">
        <v>915</v>
      </c>
      <c r="E28" s="213">
        <v>100000</v>
      </c>
    </row>
    <row r="29" spans="1:5" ht="20.100000000000001" customHeight="1" x14ac:dyDescent="0.3">
      <c r="A29" s="371"/>
      <c r="B29" s="366" t="s">
        <v>14</v>
      </c>
      <c r="C29" s="367"/>
      <c r="D29" s="368"/>
      <c r="E29" s="209">
        <f>SUM(E28:E28)</f>
        <v>100000</v>
      </c>
    </row>
    <row r="30" spans="1:5" ht="20.100000000000001" customHeight="1" x14ac:dyDescent="0.3">
      <c r="A30" s="369">
        <v>6</v>
      </c>
      <c r="B30" s="70">
        <v>45809</v>
      </c>
      <c r="C30" s="70" t="s">
        <v>675</v>
      </c>
      <c r="D30" s="222" t="s">
        <v>784</v>
      </c>
      <c r="E30" s="213">
        <v>100000</v>
      </c>
    </row>
    <row r="31" spans="1:5" ht="20.100000000000001" customHeight="1" x14ac:dyDescent="0.3">
      <c r="A31" s="370"/>
      <c r="B31" s="70">
        <v>45819</v>
      </c>
      <c r="C31" s="70" t="s">
        <v>675</v>
      </c>
      <c r="D31" s="222" t="s">
        <v>975</v>
      </c>
      <c r="E31" s="213">
        <v>100000</v>
      </c>
    </row>
    <row r="32" spans="1:5" ht="20.100000000000001" customHeight="1" x14ac:dyDescent="0.3">
      <c r="A32" s="370"/>
      <c r="B32" s="70">
        <v>45820</v>
      </c>
      <c r="C32" s="70" t="s">
        <v>675</v>
      </c>
      <c r="D32" s="222" t="s">
        <v>976</v>
      </c>
      <c r="E32" s="213">
        <v>100000</v>
      </c>
    </row>
    <row r="33" spans="1:5" ht="20.100000000000001" customHeight="1" x14ac:dyDescent="0.3">
      <c r="A33" s="370"/>
      <c r="B33" s="70">
        <v>45827</v>
      </c>
      <c r="C33" s="70" t="s">
        <v>675</v>
      </c>
      <c r="D33" s="222" t="s">
        <v>977</v>
      </c>
      <c r="E33" s="213">
        <v>100000</v>
      </c>
    </row>
    <row r="34" spans="1:5" ht="20.100000000000001" customHeight="1" x14ac:dyDescent="0.3">
      <c r="A34" s="370"/>
      <c r="B34" s="259">
        <v>45835</v>
      </c>
      <c r="C34" s="70" t="s">
        <v>675</v>
      </c>
      <c r="D34" s="247" t="s">
        <v>784</v>
      </c>
      <c r="E34" s="213">
        <v>100000</v>
      </c>
    </row>
    <row r="35" spans="1:5" ht="20.100000000000001" customHeight="1" x14ac:dyDescent="0.3">
      <c r="A35" s="371"/>
      <c r="B35" s="366" t="s">
        <v>15</v>
      </c>
      <c r="C35" s="367"/>
      <c r="D35" s="368"/>
      <c r="E35" s="209">
        <f>SUM(E30:E34)</f>
        <v>500000</v>
      </c>
    </row>
    <row r="36" spans="1:5" ht="20.100000000000001" customHeight="1" x14ac:dyDescent="0.3">
      <c r="A36" s="369">
        <v>7</v>
      </c>
      <c r="B36" s="70">
        <v>45840</v>
      </c>
      <c r="C36" s="70" t="s">
        <v>675</v>
      </c>
      <c r="D36" s="222" t="s">
        <v>782</v>
      </c>
      <c r="E36" s="213">
        <v>300000</v>
      </c>
    </row>
    <row r="37" spans="1:5" ht="20.100000000000001" customHeight="1" x14ac:dyDescent="0.3">
      <c r="A37" s="370"/>
      <c r="B37" s="70">
        <v>45846</v>
      </c>
      <c r="C37" s="70" t="s">
        <v>675</v>
      </c>
      <c r="D37" s="222" t="s">
        <v>782</v>
      </c>
      <c r="E37" s="213">
        <v>100000</v>
      </c>
    </row>
    <row r="38" spans="1:5" ht="20.100000000000001" customHeight="1" x14ac:dyDescent="0.3">
      <c r="A38" s="370"/>
      <c r="B38" s="70">
        <v>45847</v>
      </c>
      <c r="C38" s="70" t="s">
        <v>675</v>
      </c>
      <c r="D38" s="222" t="s">
        <v>1015</v>
      </c>
      <c r="E38" s="213">
        <v>100000</v>
      </c>
    </row>
    <row r="39" spans="1:5" ht="20.100000000000001" customHeight="1" x14ac:dyDescent="0.3">
      <c r="A39" s="370"/>
      <c r="B39" s="70">
        <v>45849</v>
      </c>
      <c r="C39" s="70" t="s">
        <v>675</v>
      </c>
      <c r="D39" s="222" t="s">
        <v>782</v>
      </c>
      <c r="E39" s="213">
        <v>100000</v>
      </c>
    </row>
    <row r="40" spans="1:5" ht="20.100000000000001" customHeight="1" x14ac:dyDescent="0.3">
      <c r="A40" s="370"/>
      <c r="B40" s="259">
        <v>45850</v>
      </c>
      <c r="C40" s="70" t="s">
        <v>675</v>
      </c>
      <c r="D40" s="222" t="s">
        <v>1016</v>
      </c>
      <c r="E40" s="213">
        <v>100000</v>
      </c>
    </row>
    <row r="41" spans="1:5" ht="20.100000000000001" customHeight="1" x14ac:dyDescent="0.3">
      <c r="A41" s="370"/>
      <c r="B41" s="259">
        <v>45852</v>
      </c>
      <c r="C41" s="70" t="s">
        <v>675</v>
      </c>
      <c r="D41" s="247" t="s">
        <v>782</v>
      </c>
      <c r="E41" s="213">
        <v>100000</v>
      </c>
    </row>
    <row r="42" spans="1:5" ht="20.100000000000001" customHeight="1" x14ac:dyDescent="0.3">
      <c r="A42" s="370"/>
      <c r="B42" s="259">
        <v>45867</v>
      </c>
      <c r="C42" s="70" t="s">
        <v>675</v>
      </c>
      <c r="D42" s="222" t="s">
        <v>782</v>
      </c>
      <c r="E42" s="213">
        <v>200000</v>
      </c>
    </row>
    <row r="43" spans="1:5" ht="20.100000000000001" customHeight="1" x14ac:dyDescent="0.3">
      <c r="A43" s="370"/>
      <c r="B43" s="259">
        <v>45869</v>
      </c>
      <c r="C43" s="70" t="s">
        <v>675</v>
      </c>
      <c r="D43" s="247" t="s">
        <v>1051</v>
      </c>
      <c r="E43" s="213">
        <v>100000</v>
      </c>
    </row>
    <row r="44" spans="1:5" ht="20.100000000000001" customHeight="1" x14ac:dyDescent="0.3">
      <c r="A44" s="371"/>
      <c r="B44" s="366" t="s">
        <v>219</v>
      </c>
      <c r="C44" s="367"/>
      <c r="D44" s="368"/>
      <c r="E44" s="209">
        <f>SUM(E36:E43)</f>
        <v>1100000</v>
      </c>
    </row>
    <row r="45" spans="1:5" ht="20.100000000000001" customHeight="1" x14ac:dyDescent="0.3">
      <c r="A45" s="369">
        <v>8</v>
      </c>
      <c r="B45" s="70">
        <v>45883</v>
      </c>
      <c r="C45" s="70" t="s">
        <v>675</v>
      </c>
      <c r="D45" s="222" t="s">
        <v>782</v>
      </c>
      <c r="E45" s="213">
        <v>100000</v>
      </c>
    </row>
    <row r="46" spans="1:5" ht="20.100000000000001" customHeight="1" x14ac:dyDescent="0.3">
      <c r="A46" s="370"/>
      <c r="B46" s="70">
        <v>45895</v>
      </c>
      <c r="C46" s="70" t="s">
        <v>675</v>
      </c>
      <c r="D46" s="222" t="s">
        <v>782</v>
      </c>
      <c r="E46" s="213">
        <v>200000</v>
      </c>
    </row>
    <row r="47" spans="1:5" ht="20.100000000000001" customHeight="1" x14ac:dyDescent="0.3">
      <c r="A47" s="370"/>
      <c r="B47" s="70">
        <v>45896</v>
      </c>
      <c r="C47" s="70" t="s">
        <v>675</v>
      </c>
      <c r="D47" s="222" t="s">
        <v>782</v>
      </c>
      <c r="E47" s="213">
        <v>100000</v>
      </c>
    </row>
    <row r="48" spans="1:5" ht="20.100000000000001" customHeight="1" x14ac:dyDescent="0.3">
      <c r="A48" s="371"/>
      <c r="B48" s="366" t="s">
        <v>1052</v>
      </c>
      <c r="C48" s="367"/>
      <c r="D48" s="368"/>
      <c r="E48" s="209">
        <f>SUM(E45:E47)</f>
        <v>400000</v>
      </c>
    </row>
    <row r="49" spans="1:5" ht="20.100000000000001" customHeight="1" x14ac:dyDescent="0.3">
      <c r="A49" s="369">
        <v>9</v>
      </c>
      <c r="B49" s="70">
        <v>45911</v>
      </c>
      <c r="C49" s="70" t="s">
        <v>675</v>
      </c>
      <c r="D49" s="222" t="s">
        <v>1093</v>
      </c>
      <c r="E49" s="213">
        <v>100000</v>
      </c>
    </row>
    <row r="50" spans="1:5" ht="20.100000000000001" customHeight="1" x14ac:dyDescent="0.3">
      <c r="A50" s="370"/>
      <c r="B50" s="70">
        <v>45917</v>
      </c>
      <c r="C50" s="70" t="s">
        <v>675</v>
      </c>
      <c r="D50" s="222" t="s">
        <v>847</v>
      </c>
      <c r="E50" s="213">
        <v>100000</v>
      </c>
    </row>
    <row r="51" spans="1:5" ht="20.100000000000001" customHeight="1" x14ac:dyDescent="0.3">
      <c r="A51" s="370"/>
      <c r="B51" s="70">
        <v>45922</v>
      </c>
      <c r="C51" s="70" t="s">
        <v>675</v>
      </c>
      <c r="D51" s="222" t="s">
        <v>782</v>
      </c>
      <c r="E51" s="213">
        <v>100000</v>
      </c>
    </row>
    <row r="52" spans="1:5" ht="20.100000000000001" customHeight="1" x14ac:dyDescent="0.3">
      <c r="A52" s="371"/>
      <c r="B52" s="366" t="s">
        <v>451</v>
      </c>
      <c r="C52" s="367"/>
      <c r="D52" s="368"/>
      <c r="E52" s="209">
        <f>SUM(E49:E51)</f>
        <v>300000</v>
      </c>
    </row>
    <row r="53" spans="1:5" ht="20.100000000000001" customHeight="1" x14ac:dyDescent="0.3">
      <c r="A53" s="369">
        <v>10</v>
      </c>
      <c r="B53" s="70">
        <v>45948</v>
      </c>
      <c r="C53" s="70" t="s">
        <v>675</v>
      </c>
      <c r="D53" s="222" t="s">
        <v>1137</v>
      </c>
      <c r="E53" s="213">
        <v>100000</v>
      </c>
    </row>
    <row r="54" spans="1:5" ht="20.100000000000001" customHeight="1" x14ac:dyDescent="0.3">
      <c r="A54" s="371"/>
      <c r="B54" s="366" t="s">
        <v>1138</v>
      </c>
      <c r="C54" s="367"/>
      <c r="D54" s="368"/>
      <c r="E54" s="209">
        <f>SUM(E53:E53)</f>
        <v>100000</v>
      </c>
    </row>
    <row r="55" spans="1:5" ht="20.100000000000001" customHeight="1" x14ac:dyDescent="0.3">
      <c r="A55" s="369">
        <v>11</v>
      </c>
      <c r="B55" s="70">
        <v>45966</v>
      </c>
      <c r="C55" s="70" t="s">
        <v>675</v>
      </c>
      <c r="D55" s="222" t="s">
        <v>782</v>
      </c>
      <c r="E55" s="213">
        <v>300000</v>
      </c>
    </row>
    <row r="56" spans="1:5" ht="20.100000000000001" customHeight="1" x14ac:dyDescent="0.3">
      <c r="A56" s="370"/>
      <c r="B56" s="70">
        <v>45967</v>
      </c>
      <c r="C56" s="70" t="s">
        <v>675</v>
      </c>
      <c r="D56" s="222" t="s">
        <v>782</v>
      </c>
      <c r="E56" s="213">
        <v>300000</v>
      </c>
    </row>
    <row r="57" spans="1:5" ht="20.100000000000001" customHeight="1" x14ac:dyDescent="0.3">
      <c r="A57" s="370"/>
      <c r="B57" s="70">
        <v>45974</v>
      </c>
      <c r="C57" s="70" t="s">
        <v>675</v>
      </c>
      <c r="D57" s="222" t="s">
        <v>1159</v>
      </c>
      <c r="E57" s="213">
        <v>100000</v>
      </c>
    </row>
    <row r="58" spans="1:5" ht="20.100000000000001" customHeight="1" x14ac:dyDescent="0.3">
      <c r="A58" s="370"/>
      <c r="B58" s="70">
        <v>45975</v>
      </c>
      <c r="C58" s="70" t="s">
        <v>675</v>
      </c>
      <c r="D58" s="222" t="s">
        <v>782</v>
      </c>
      <c r="E58" s="213">
        <v>100000</v>
      </c>
    </row>
    <row r="59" spans="1:5" ht="20.100000000000001" customHeight="1" x14ac:dyDescent="0.3">
      <c r="A59" s="371"/>
      <c r="B59" s="366" t="s">
        <v>1155</v>
      </c>
      <c r="C59" s="367"/>
      <c r="D59" s="368"/>
      <c r="E59" s="209">
        <f>SUM(E55:E58)</f>
        <v>800000</v>
      </c>
    </row>
    <row r="60" spans="1:5" ht="20.100000000000001" customHeight="1" x14ac:dyDescent="0.3">
      <c r="A60" s="223"/>
      <c r="B60" s="224"/>
      <c r="C60" s="224"/>
      <c r="D60" s="225" t="s">
        <v>0</v>
      </c>
      <c r="E60" s="226">
        <f>SUM(E9,E12,E21,E27,E29,E35,E44,E48,E52,E54,E59,)</f>
        <v>5700000</v>
      </c>
    </row>
  </sheetData>
  <mergeCells count="23">
    <mergeCell ref="B29:D29"/>
    <mergeCell ref="A28:A29"/>
    <mergeCell ref="A30:A35"/>
    <mergeCell ref="B54:D54"/>
    <mergeCell ref="A53:A54"/>
    <mergeCell ref="B52:D52"/>
    <mergeCell ref="A49:A52"/>
    <mergeCell ref="B59:D59"/>
    <mergeCell ref="A55:A59"/>
    <mergeCell ref="A13:A21"/>
    <mergeCell ref="B21:D21"/>
    <mergeCell ref="A1:E3"/>
    <mergeCell ref="B9:D9"/>
    <mergeCell ref="A5:A9"/>
    <mergeCell ref="B12:D12"/>
    <mergeCell ref="A10:A12"/>
    <mergeCell ref="B27:D27"/>
    <mergeCell ref="A22:A27"/>
    <mergeCell ref="B48:D48"/>
    <mergeCell ref="A45:A48"/>
    <mergeCell ref="B44:D44"/>
    <mergeCell ref="A36:A44"/>
    <mergeCell ref="B35:D35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 x14ac:dyDescent="0.3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 x14ac:dyDescent="0.3">
      <c r="B1" s="372" t="s">
        <v>1</v>
      </c>
      <c r="C1" s="372"/>
      <c r="D1" s="372"/>
      <c r="E1" s="372"/>
      <c r="F1" s="372"/>
      <c r="G1" s="372"/>
      <c r="H1" s="372"/>
      <c r="I1" s="372"/>
    </row>
    <row r="2" spans="1:9" ht="16.5" customHeight="1" thickBot="1" x14ac:dyDescent="0.35">
      <c r="B2" s="373"/>
      <c r="C2" s="373"/>
      <c r="D2" s="373"/>
      <c r="E2" s="373"/>
      <c r="F2" s="373"/>
      <c r="G2" s="373"/>
      <c r="H2" s="373"/>
      <c r="I2" s="373"/>
    </row>
    <row r="3" spans="1:9" ht="16.5" customHeight="1" thickTop="1" x14ac:dyDescent="0.3">
      <c r="B3" s="80"/>
      <c r="C3" s="80"/>
      <c r="D3" s="80"/>
      <c r="E3" s="80"/>
      <c r="F3" s="80"/>
      <c r="G3" s="80"/>
      <c r="H3" s="80"/>
      <c r="I3" s="80"/>
    </row>
    <row r="4" spans="1:9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 x14ac:dyDescent="0.3">
      <c r="A5" s="282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 x14ac:dyDescent="0.3">
      <c r="A6" s="282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 x14ac:dyDescent="0.3">
      <c r="A7" s="282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 x14ac:dyDescent="0.3">
      <c r="A8" s="282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 x14ac:dyDescent="0.3">
      <c r="A9" s="282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 x14ac:dyDescent="0.3">
      <c r="A10" s="282"/>
      <c r="B10" s="289"/>
      <c r="C10" s="289"/>
      <c r="D10" s="289"/>
      <c r="E10" s="289"/>
      <c r="F10" s="289"/>
      <c r="G10" s="284">
        <f>COUNTA(G5:G9)</f>
        <v>5</v>
      </c>
      <c r="H10" s="285"/>
      <c r="I10" s="12">
        <f>SUM(I5:I9)</f>
        <v>475000</v>
      </c>
    </row>
    <row r="11" spans="1:9" ht="16.5" customHeight="1" x14ac:dyDescent="0.3">
      <c r="A11" s="282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 x14ac:dyDescent="0.3">
      <c r="A12" s="282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 x14ac:dyDescent="0.3">
      <c r="A13" s="282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 x14ac:dyDescent="0.3">
      <c r="A14" s="282"/>
      <c r="B14" s="374"/>
      <c r="C14" s="375"/>
      <c r="D14" s="375"/>
      <c r="E14" s="375"/>
      <c r="F14" s="376"/>
      <c r="G14" s="284">
        <f>COUNTA(G11:G13)</f>
        <v>3</v>
      </c>
      <c r="H14" s="285"/>
      <c r="I14" s="12">
        <f>SUM(I11:I13)</f>
        <v>422000</v>
      </c>
    </row>
    <row r="15" spans="1:9" ht="16.5" customHeight="1" x14ac:dyDescent="0.3">
      <c r="A15" s="282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 x14ac:dyDescent="0.3">
      <c r="A16" s="282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 x14ac:dyDescent="0.3">
      <c r="A17" s="282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 x14ac:dyDescent="0.3">
      <c r="A18" s="282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 x14ac:dyDescent="0.3">
      <c r="A19" s="282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 x14ac:dyDescent="0.3">
      <c r="A20" s="282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 x14ac:dyDescent="0.3">
      <c r="A21" s="282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 x14ac:dyDescent="0.3">
      <c r="A22" s="282"/>
      <c r="B22" s="292"/>
      <c r="C22" s="293"/>
      <c r="D22" s="293"/>
      <c r="E22" s="293"/>
      <c r="F22" s="294"/>
      <c r="G22" s="284">
        <f>COUNTA(G15:G21)</f>
        <v>7</v>
      </c>
      <c r="H22" s="285"/>
      <c r="I22" s="12">
        <f>SUM(I15:I21)</f>
        <v>998000</v>
      </c>
    </row>
    <row r="23" spans="1:9" ht="16.5" customHeight="1" x14ac:dyDescent="0.3">
      <c r="A23" s="282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 x14ac:dyDescent="0.3">
      <c r="A24" s="282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 x14ac:dyDescent="0.3">
      <c r="A25" s="282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 x14ac:dyDescent="0.3">
      <c r="A26" s="282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 x14ac:dyDescent="0.3">
      <c r="A27" s="282"/>
      <c r="B27" s="292"/>
      <c r="C27" s="293"/>
      <c r="D27" s="293"/>
      <c r="E27" s="293"/>
      <c r="F27" s="294"/>
      <c r="G27" s="284">
        <f>COUNTA(G23:G26)</f>
        <v>4</v>
      </c>
      <c r="H27" s="285"/>
      <c r="I27" s="12">
        <f>SUM(I23:I26)</f>
        <v>760000</v>
      </c>
    </row>
    <row r="28" spans="1:9" ht="16.5" customHeight="1" x14ac:dyDescent="0.3">
      <c r="A28" s="282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 x14ac:dyDescent="0.3">
      <c r="A29" s="283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 x14ac:dyDescent="0.3">
      <c r="A30" s="283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 x14ac:dyDescent="0.3">
      <c r="A31" s="282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 x14ac:dyDescent="0.3">
      <c r="A32" s="282"/>
      <c r="B32" s="45"/>
      <c r="C32" s="46"/>
      <c r="D32" s="46"/>
      <c r="E32" s="46"/>
      <c r="F32" s="47"/>
      <c r="G32" s="284">
        <f>COUNTA(G28:G28,G31:G31)</f>
        <v>2</v>
      </c>
      <c r="H32" s="285"/>
      <c r="I32" s="12">
        <f>SUM(I28:I31)</f>
        <v>690000</v>
      </c>
    </row>
    <row r="33" spans="1:9" ht="16.5" customHeight="1" x14ac:dyDescent="0.3">
      <c r="A33" s="282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 x14ac:dyDescent="0.3">
      <c r="A34" s="282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 x14ac:dyDescent="0.3">
      <c r="A35" s="282"/>
      <c r="B35" s="45"/>
      <c r="C35" s="46"/>
      <c r="D35" s="46"/>
      <c r="E35" s="46"/>
      <c r="F35" s="47"/>
      <c r="G35" s="284">
        <f>COUNTA(G33:G33,G34:G34)</f>
        <v>0</v>
      </c>
      <c r="H35" s="285"/>
      <c r="I35" s="12">
        <f>SUM(I33:I34)</f>
        <v>572000</v>
      </c>
    </row>
    <row r="36" spans="1:9" ht="16.5" customHeight="1" x14ac:dyDescent="0.3">
      <c r="A36" s="282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 x14ac:dyDescent="0.3">
      <c r="A37" s="282"/>
      <c r="B37" s="16"/>
      <c r="C37" s="16"/>
      <c r="D37" s="75"/>
      <c r="E37" s="15"/>
      <c r="F37" s="36"/>
      <c r="G37" s="19"/>
      <c r="H37" s="23"/>
      <c r="I37" s="14"/>
    </row>
    <row r="38" spans="1:9" ht="16.5" customHeight="1" x14ac:dyDescent="0.3">
      <c r="A38" s="282"/>
      <c r="B38" s="45"/>
      <c r="C38" s="46"/>
      <c r="D38" s="46"/>
      <c r="E38" s="46"/>
      <c r="F38" s="47" t="s">
        <v>14</v>
      </c>
      <c r="G38" s="284">
        <f>COUNTA(G36:G36,G37:G37)</f>
        <v>0</v>
      </c>
      <c r="H38" s="285"/>
      <c r="I38" s="12">
        <f>SUM(I36:I37)</f>
        <v>0</v>
      </c>
    </row>
    <row r="39" spans="1:9" ht="16.5" customHeight="1" x14ac:dyDescent="0.3">
      <c r="A39" s="282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 x14ac:dyDescent="0.3">
      <c r="A40" s="282"/>
      <c r="B40" s="16"/>
      <c r="C40" s="16"/>
      <c r="D40" s="75"/>
      <c r="E40" s="15"/>
      <c r="F40" s="36"/>
      <c r="G40" s="19"/>
      <c r="H40" s="23"/>
      <c r="I40" s="14"/>
    </row>
    <row r="41" spans="1:9" ht="16.5" customHeight="1" x14ac:dyDescent="0.3">
      <c r="A41" s="282"/>
      <c r="B41" s="45"/>
      <c r="C41" s="46"/>
      <c r="D41" s="46"/>
      <c r="E41" s="46"/>
      <c r="F41" s="47" t="s">
        <v>14</v>
      </c>
      <c r="G41" s="284">
        <f>COUNTA(G39:G39,G40:G40)</f>
        <v>0</v>
      </c>
      <c r="H41" s="285"/>
      <c r="I41" s="12">
        <f>SUM(I39:I40)</f>
        <v>0</v>
      </c>
    </row>
    <row r="42" spans="1:9" ht="16.5" customHeight="1" x14ac:dyDescent="0.3">
      <c r="A42" s="282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 x14ac:dyDescent="0.3">
      <c r="A43" s="282"/>
      <c r="B43" s="16"/>
      <c r="C43" s="16"/>
      <c r="D43" s="75"/>
      <c r="E43" s="15"/>
      <c r="F43" s="36"/>
      <c r="G43" s="19"/>
      <c r="H43" s="23"/>
      <c r="I43" s="14"/>
    </row>
    <row r="44" spans="1:9" ht="16.5" customHeight="1" x14ac:dyDescent="0.3">
      <c r="A44" s="282"/>
      <c r="B44" s="45"/>
      <c r="C44" s="46"/>
      <c r="D44" s="46"/>
      <c r="E44" s="46"/>
      <c r="F44" s="47" t="s">
        <v>14</v>
      </c>
      <c r="G44" s="284">
        <f>COUNTA(G42:G42,G43:G43)</f>
        <v>0</v>
      </c>
      <c r="H44" s="285"/>
      <c r="I44" s="12">
        <f>SUM(I42:I43)</f>
        <v>0</v>
      </c>
    </row>
    <row r="45" spans="1:9" ht="16.5" customHeight="1" x14ac:dyDescent="0.3">
      <c r="A45" s="282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 x14ac:dyDescent="0.3">
      <c r="A46" s="282"/>
      <c r="B46" s="16"/>
      <c r="C46" s="16"/>
      <c r="D46" s="83"/>
      <c r="E46" s="15"/>
      <c r="F46" s="36"/>
      <c r="G46" s="19"/>
      <c r="H46" s="23"/>
      <c r="I46" s="14"/>
    </row>
    <row r="47" spans="1:9" ht="16.5" customHeight="1" x14ac:dyDescent="0.3">
      <c r="A47" s="282"/>
      <c r="B47" s="45"/>
      <c r="C47" s="46"/>
      <c r="D47" s="46"/>
      <c r="E47" s="46"/>
      <c r="F47" s="47" t="s">
        <v>15</v>
      </c>
      <c r="G47" s="284">
        <f>COUNTA(G45:G45,#REF!)</f>
        <v>1</v>
      </c>
      <c r="H47" s="285"/>
      <c r="I47" s="12">
        <f>SUM(I45:I46)</f>
        <v>0</v>
      </c>
    </row>
    <row r="48" spans="1:9" ht="16.5" customHeight="1" x14ac:dyDescent="0.3">
      <c r="A48" s="282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 x14ac:dyDescent="0.3">
      <c r="A49" s="282"/>
      <c r="B49" s="16"/>
      <c r="C49" s="16"/>
      <c r="D49" s="75"/>
      <c r="E49" s="15"/>
      <c r="F49" s="36"/>
      <c r="G49" s="19"/>
      <c r="H49" s="23"/>
      <c r="I49" s="14"/>
    </row>
    <row r="50" spans="1:9" ht="16.5" customHeight="1" x14ac:dyDescent="0.3">
      <c r="A50" s="282"/>
      <c r="B50" s="45"/>
      <c r="C50" s="46"/>
      <c r="D50" s="46"/>
      <c r="E50" s="46"/>
      <c r="F50" s="47" t="s">
        <v>14</v>
      </c>
      <c r="G50" s="284">
        <f>COUNTA(G48:G48,G49:G49)</f>
        <v>0</v>
      </c>
      <c r="H50" s="285"/>
      <c r="I50" s="12">
        <f>SUM(I48:I49)</f>
        <v>0</v>
      </c>
    </row>
    <row r="51" spans="1:9" ht="16.5" customHeight="1" x14ac:dyDescent="0.3">
      <c r="A51" s="282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 x14ac:dyDescent="0.3">
      <c r="A52" s="282"/>
      <c r="B52" s="16"/>
      <c r="C52" s="16"/>
      <c r="D52" s="83"/>
      <c r="E52" s="15"/>
      <c r="F52" s="36"/>
      <c r="G52" s="19"/>
      <c r="H52" s="23"/>
      <c r="I52" s="14"/>
    </row>
    <row r="53" spans="1:9" ht="16.5" customHeight="1" x14ac:dyDescent="0.3">
      <c r="A53" s="282"/>
      <c r="B53" s="45"/>
      <c r="C53" s="46"/>
      <c r="D53" s="46"/>
      <c r="E53" s="46"/>
      <c r="F53" s="47" t="s">
        <v>15</v>
      </c>
      <c r="G53" s="284">
        <f>COUNTA(G51:G51,#REF!)</f>
        <v>1</v>
      </c>
      <c r="H53" s="285"/>
      <c r="I53" s="12">
        <f>SUM(I51:I52)</f>
        <v>0</v>
      </c>
    </row>
    <row r="54" spans="1:9" ht="16.5" customHeight="1" x14ac:dyDescent="0.3">
      <c r="A54" s="49"/>
      <c r="B54" s="377" t="s">
        <v>0</v>
      </c>
      <c r="C54" s="377"/>
      <c r="D54" s="377"/>
      <c r="E54" s="377"/>
      <c r="F54" s="377"/>
      <c r="G54" s="378">
        <f>COUNTA(G5:G9,G11:G13,G15:G21,G23:G26,G28:G31,G51:G51,#REF!)</f>
        <v>24</v>
      </c>
      <c r="H54" s="379"/>
      <c r="I54" s="81">
        <f>SUM(I10,I14,I22,I27,I32,I35,I38,I41,I44,I47,I50,I53)</f>
        <v>3917000</v>
      </c>
    </row>
    <row r="55" spans="1:9" x14ac:dyDescent="0.3">
      <c r="B55" s="64"/>
      <c r="C55" s="18"/>
      <c r="D55" s="64"/>
      <c r="E55" s="18"/>
      <c r="F55" s="18"/>
      <c r="G55" s="18"/>
      <c r="H55" s="64"/>
      <c r="I55" s="84"/>
    </row>
    <row r="56" spans="1:9" x14ac:dyDescent="0.3">
      <c r="B56" s="64"/>
      <c r="C56" s="18"/>
      <c r="D56" s="64"/>
      <c r="E56" s="18"/>
      <c r="F56" s="18"/>
      <c r="G56" s="18"/>
      <c r="H56" s="64"/>
      <c r="I56" s="84"/>
    </row>
    <row r="57" spans="1:9" x14ac:dyDescent="0.3">
      <c r="B57" s="64"/>
      <c r="C57" s="18"/>
      <c r="D57" s="64"/>
      <c r="E57" s="18"/>
      <c r="F57" s="18"/>
      <c r="G57" s="18"/>
      <c r="H57" s="64"/>
      <c r="I57" s="84"/>
    </row>
    <row r="59" spans="1:9" x14ac:dyDescent="0.3">
      <c r="B59" s="64"/>
      <c r="C59" s="18"/>
      <c r="D59" s="64"/>
      <c r="E59" s="18"/>
      <c r="F59" s="18"/>
      <c r="G59" s="18"/>
      <c r="H59" s="64"/>
      <c r="I59" s="84"/>
    </row>
    <row r="60" spans="1:9" x14ac:dyDescent="0.3">
      <c r="B60" s="64"/>
      <c r="C60" s="18"/>
      <c r="D60" s="64"/>
      <c r="E60" s="18"/>
      <c r="F60" s="18"/>
      <c r="G60" s="18"/>
      <c r="H60" s="64"/>
      <c r="I60" s="84"/>
    </row>
    <row r="61" spans="1:9" x14ac:dyDescent="0.3">
      <c r="B61" s="64"/>
      <c r="C61" s="18"/>
      <c r="D61" s="64"/>
      <c r="E61" s="18"/>
      <c r="F61" s="18"/>
      <c r="G61" s="18"/>
      <c r="H61" s="64"/>
      <c r="I61" s="84"/>
    </row>
    <row r="62" spans="1:9" x14ac:dyDescent="0.3">
      <c r="B62" s="64"/>
      <c r="C62" s="18"/>
      <c r="D62" s="64"/>
      <c r="E62" s="18"/>
      <c r="F62" s="18"/>
      <c r="G62" s="18"/>
      <c r="H62" s="64"/>
      <c r="I62" s="84"/>
    </row>
    <row r="63" spans="1:9" x14ac:dyDescent="0.3">
      <c r="B63" s="64"/>
      <c r="C63" s="18"/>
      <c r="D63" s="64"/>
      <c r="E63" s="18"/>
      <c r="F63" s="18"/>
      <c r="G63" s="18"/>
      <c r="H63" s="64"/>
      <c r="I63" s="84"/>
    </row>
    <row r="64" spans="1:9" x14ac:dyDescent="0.3">
      <c r="B64" s="64"/>
      <c r="C64" s="18"/>
      <c r="D64" s="64"/>
      <c r="E64" s="18"/>
      <c r="F64" s="18"/>
      <c r="G64" s="18"/>
      <c r="H64" s="64"/>
      <c r="I64" s="84"/>
    </row>
    <row r="65" spans="2:9" x14ac:dyDescent="0.3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A48:A50"/>
    <mergeCell ref="G50:H50"/>
    <mergeCell ref="A51:A53"/>
    <mergeCell ref="G53:H53"/>
    <mergeCell ref="B54:F54"/>
    <mergeCell ref="G54:H54"/>
    <mergeCell ref="A39:A41"/>
    <mergeCell ref="G41:H41"/>
    <mergeCell ref="A42:A44"/>
    <mergeCell ref="G44:H44"/>
    <mergeCell ref="A45:A47"/>
    <mergeCell ref="G47:H47"/>
    <mergeCell ref="A28:A32"/>
    <mergeCell ref="G32:H32"/>
    <mergeCell ref="A33:A35"/>
    <mergeCell ref="G35:H35"/>
    <mergeCell ref="A36:A38"/>
    <mergeCell ref="G38:H38"/>
    <mergeCell ref="A15:A22"/>
    <mergeCell ref="B22:F22"/>
    <mergeCell ref="G22:H22"/>
    <mergeCell ref="A23:A27"/>
    <mergeCell ref="B27:F27"/>
    <mergeCell ref="G27:H27"/>
    <mergeCell ref="B1:I2"/>
    <mergeCell ref="A5:A10"/>
    <mergeCell ref="B10:F10"/>
    <mergeCell ref="G10:H10"/>
    <mergeCell ref="A11:A14"/>
    <mergeCell ref="B14:F14"/>
    <mergeCell ref="G14:H1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86" t="s">
        <v>1</v>
      </c>
      <c r="C1" s="286"/>
      <c r="D1" s="286"/>
      <c r="E1" s="286"/>
      <c r="F1" s="286"/>
      <c r="G1" s="286"/>
      <c r="H1" s="286"/>
      <c r="I1" s="286"/>
    </row>
    <row r="2" spans="1:9" ht="16.5" customHeight="1" thickBot="1" x14ac:dyDescent="0.35">
      <c r="B2" s="287"/>
      <c r="C2" s="287"/>
      <c r="D2" s="287"/>
      <c r="E2" s="287"/>
      <c r="F2" s="287"/>
      <c r="G2" s="287"/>
      <c r="H2" s="287"/>
      <c r="I2" s="287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2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 x14ac:dyDescent="0.3">
      <c r="A6" s="282"/>
      <c r="B6" s="380" t="s">
        <v>10</v>
      </c>
      <c r="C6" s="380"/>
      <c r="D6" s="380"/>
      <c r="E6" s="380"/>
      <c r="F6" s="380"/>
      <c r="G6" s="284">
        <f>COUNTA(G5:G5)</f>
        <v>1</v>
      </c>
      <c r="H6" s="285"/>
      <c r="I6" s="12">
        <f>SUM(I5:I5)</f>
        <v>150000</v>
      </c>
    </row>
    <row r="7" spans="1:9" s="8" customFormat="1" ht="16.5" customHeight="1" x14ac:dyDescent="0.3">
      <c r="A7" s="282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 x14ac:dyDescent="0.3">
      <c r="A8" s="283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 x14ac:dyDescent="0.3">
      <c r="A9" s="282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 x14ac:dyDescent="0.3">
      <c r="A10" s="282"/>
      <c r="B10" s="381" t="s">
        <v>11</v>
      </c>
      <c r="C10" s="382"/>
      <c r="D10" s="382"/>
      <c r="E10" s="382"/>
      <c r="F10" s="383"/>
      <c r="G10" s="284">
        <f>COUNTA(G7:G9)</f>
        <v>3</v>
      </c>
      <c r="H10" s="285"/>
      <c r="I10" s="12">
        <f>SUM(I7:I9)</f>
        <v>319000</v>
      </c>
    </row>
    <row r="11" spans="1:9" s="11" customFormat="1" ht="16.5" customHeight="1" x14ac:dyDescent="0.3">
      <c r="A11" s="282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 x14ac:dyDescent="0.3">
      <c r="A12" s="282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 x14ac:dyDescent="0.3">
      <c r="A13" s="282"/>
      <c r="B13" s="381" t="s">
        <v>12</v>
      </c>
      <c r="C13" s="382"/>
      <c r="D13" s="382"/>
      <c r="E13" s="382"/>
      <c r="F13" s="383"/>
      <c r="G13" s="284">
        <f>COUNTA(G11:G12)</f>
        <v>2</v>
      </c>
      <c r="H13" s="285"/>
      <c r="I13" s="12">
        <f>SUM(I11:I12)</f>
        <v>165000</v>
      </c>
    </row>
    <row r="14" spans="1:9" s="25" customFormat="1" ht="16.5" customHeight="1" x14ac:dyDescent="0.3">
      <c r="A14" s="282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 x14ac:dyDescent="0.3">
      <c r="A15" s="283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 x14ac:dyDescent="0.3">
      <c r="A16" s="282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 x14ac:dyDescent="0.3">
      <c r="A17" s="282"/>
      <c r="B17" s="381" t="s">
        <v>13</v>
      </c>
      <c r="C17" s="382"/>
      <c r="D17" s="382"/>
      <c r="E17" s="382"/>
      <c r="F17" s="383"/>
      <c r="G17" s="284">
        <f>COUNTA(G14:G16)</f>
        <v>3</v>
      </c>
      <c r="H17" s="285"/>
      <c r="I17" s="12">
        <f>SUM(I14:I16)</f>
        <v>671000</v>
      </c>
    </row>
    <row r="18" spans="1:9" s="25" customFormat="1" ht="16.5" customHeight="1" x14ac:dyDescent="0.3">
      <c r="A18" s="282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 x14ac:dyDescent="0.3">
      <c r="A19" s="283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 x14ac:dyDescent="0.3">
      <c r="A20" s="282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 x14ac:dyDescent="0.3">
      <c r="A21" s="282"/>
      <c r="B21" s="98"/>
      <c r="C21" s="99"/>
      <c r="D21" s="99"/>
      <c r="E21" s="99"/>
      <c r="F21" s="100" t="s">
        <v>14</v>
      </c>
      <c r="G21" s="284">
        <f>COUNTA(G18:G20)</f>
        <v>3</v>
      </c>
      <c r="H21" s="285"/>
      <c r="I21" s="12">
        <f>SUM(I18:I20)</f>
        <v>417000</v>
      </c>
    </row>
    <row r="22" spans="1:9" s="25" customFormat="1" ht="16.5" customHeight="1" x14ac:dyDescent="0.3">
      <c r="A22" s="282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 x14ac:dyDescent="0.3">
      <c r="A23" s="282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 x14ac:dyDescent="0.3">
      <c r="A24" s="282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 x14ac:dyDescent="0.3">
      <c r="A25" s="282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 x14ac:dyDescent="0.3">
      <c r="A26" s="282"/>
      <c r="B26" s="98"/>
      <c r="C26" s="99"/>
      <c r="D26" s="99"/>
      <c r="E26" s="99"/>
      <c r="F26" s="100" t="s">
        <v>14</v>
      </c>
      <c r="G26" s="284">
        <f>COUNTA(G22:G25)</f>
        <v>4</v>
      </c>
      <c r="H26" s="285"/>
      <c r="I26" s="12">
        <f>SUM(I22:I25)</f>
        <v>408000</v>
      </c>
    </row>
    <row r="27" spans="1:9" s="25" customFormat="1" ht="16.5" customHeight="1" x14ac:dyDescent="0.3">
      <c r="A27" s="282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82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82"/>
      <c r="B29" s="45"/>
      <c r="C29" s="46"/>
      <c r="D29" s="46"/>
      <c r="E29" s="46"/>
      <c r="F29" s="47" t="s">
        <v>14</v>
      </c>
      <c r="G29" s="284">
        <f>COUNTA(G27:G27,G28:G28)</f>
        <v>0</v>
      </c>
      <c r="H29" s="285"/>
      <c r="I29" s="12">
        <f>SUM(I27:I28)</f>
        <v>0</v>
      </c>
    </row>
    <row r="30" spans="1:9" s="25" customFormat="1" ht="16.5" customHeight="1" x14ac:dyDescent="0.3">
      <c r="A30" s="282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82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82"/>
      <c r="B32" s="45"/>
      <c r="C32" s="46"/>
      <c r="D32" s="46"/>
      <c r="E32" s="46"/>
      <c r="F32" s="47" t="s">
        <v>14</v>
      </c>
      <c r="G32" s="284">
        <f>COUNTA(G30:G30,G31:G31)</f>
        <v>0</v>
      </c>
      <c r="H32" s="285"/>
      <c r="I32" s="12">
        <f>SUM(I30:I31)</f>
        <v>0</v>
      </c>
    </row>
    <row r="33" spans="1:9" s="25" customFormat="1" ht="16.5" customHeight="1" x14ac:dyDescent="0.3">
      <c r="A33" s="282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82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82"/>
      <c r="B35" s="45"/>
      <c r="C35" s="46"/>
      <c r="D35" s="46"/>
      <c r="E35" s="46"/>
      <c r="F35" s="47" t="s">
        <v>14</v>
      </c>
      <c r="G35" s="284">
        <f>COUNTA(G33:G33,G34:G34)</f>
        <v>0</v>
      </c>
      <c r="H35" s="285"/>
      <c r="I35" s="12">
        <f>SUM(I33:I34)</f>
        <v>0</v>
      </c>
    </row>
    <row r="36" spans="1:9" s="25" customFormat="1" ht="16.5" customHeight="1" x14ac:dyDescent="0.3">
      <c r="A36" s="282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82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82"/>
      <c r="B38" s="45"/>
      <c r="C38" s="46"/>
      <c r="D38" s="46"/>
      <c r="E38" s="46"/>
      <c r="F38" s="47" t="s">
        <v>15</v>
      </c>
      <c r="G38" s="284">
        <f>COUNTA(G36:G36,#REF!)</f>
        <v>1</v>
      </c>
      <c r="H38" s="285"/>
      <c r="I38" s="12">
        <f>SUM(I36:I37)</f>
        <v>0</v>
      </c>
    </row>
    <row r="39" spans="1:9" s="25" customFormat="1" ht="16.5" customHeight="1" x14ac:dyDescent="0.3">
      <c r="A39" s="282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82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82"/>
      <c r="B41" s="45"/>
      <c r="C41" s="46"/>
      <c r="D41" s="46"/>
      <c r="E41" s="46"/>
      <c r="F41" s="47" t="s">
        <v>14</v>
      </c>
      <c r="G41" s="284">
        <f>COUNTA(G39:G39,G40:G40)</f>
        <v>0</v>
      </c>
      <c r="H41" s="285"/>
      <c r="I41" s="12">
        <f>SUM(I39:I40)</f>
        <v>0</v>
      </c>
    </row>
    <row r="42" spans="1:9" s="25" customFormat="1" ht="16.5" customHeight="1" x14ac:dyDescent="0.3">
      <c r="A42" s="282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82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82"/>
      <c r="B44" s="45"/>
      <c r="C44" s="46"/>
      <c r="D44" s="46"/>
      <c r="E44" s="46"/>
      <c r="F44" s="47" t="s">
        <v>15</v>
      </c>
      <c r="G44" s="284">
        <f>COUNTA(G42:G42,#REF!)</f>
        <v>1</v>
      </c>
      <c r="H44" s="285"/>
      <c r="I44" s="12">
        <f>SUM(I42:I43)</f>
        <v>0</v>
      </c>
    </row>
    <row r="45" spans="1:9" s="10" customFormat="1" ht="16.5" customHeight="1" x14ac:dyDescent="0.3">
      <c r="A45" s="49"/>
      <c r="B45" s="288" t="s">
        <v>0</v>
      </c>
      <c r="C45" s="288"/>
      <c r="D45" s="288"/>
      <c r="E45" s="288"/>
      <c r="F45" s="288"/>
      <c r="G45" s="290">
        <f>COUNTA(G5:G5,G7:G9,G11:G12,G14:G16,G18:G20,G42:G42,#REF!)</f>
        <v>13</v>
      </c>
      <c r="H45" s="291"/>
      <c r="I45" s="13">
        <f>SUM(I6,I10,I13,I17,I21,I26,I29,I32,I35,I38,I41,I44)</f>
        <v>2130000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18:A21"/>
    <mergeCell ref="G21:H21"/>
    <mergeCell ref="A22:A26"/>
    <mergeCell ref="G26:H26"/>
    <mergeCell ref="A27:A29"/>
    <mergeCell ref="G29:H29"/>
    <mergeCell ref="A11:A13"/>
    <mergeCell ref="B13:F13"/>
    <mergeCell ref="G13:H13"/>
    <mergeCell ref="A14:A17"/>
    <mergeCell ref="B17:F17"/>
    <mergeCell ref="G17:H17"/>
    <mergeCell ref="B1:I2"/>
    <mergeCell ref="A5:A6"/>
    <mergeCell ref="B6:F6"/>
    <mergeCell ref="G6:H6"/>
    <mergeCell ref="A7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경영관리본부장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경영관리본부장!Print_Area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2025-12-04T04:41:16Z</dcterms:modified>
</cp:coreProperties>
</file>