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680" yWindow="135" windowWidth="12300" windowHeight="12765" tabRatio="555" firstSheet="1" activeTab="1"/>
  </bookViews>
  <sheets>
    <sheet name="관급-내역" sheetId="16" state="hidden" r:id="rId1"/>
    <sheet name="원가계산서 " sheetId="92" r:id="rId2"/>
    <sheet name="내역서" sheetId="110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1IL1_" localSheetId="2">#REF!</definedName>
    <definedName name="_1IL1_">#REF!</definedName>
    <definedName name="_DOG1" localSheetId="2">#REF!</definedName>
    <definedName name="_DOG1">#REF!</definedName>
    <definedName name="_DOG2" localSheetId="2">#REF!</definedName>
    <definedName name="_DOG2">#REF!</definedName>
    <definedName name="_DOG22" localSheetId="2">#REF!</definedName>
    <definedName name="_DOG22">#REF!</definedName>
    <definedName name="_DOG3" localSheetId="2">#REF!</definedName>
    <definedName name="_DOG3">#REF!</definedName>
    <definedName name="_DOG33" localSheetId="2">#REF!</definedName>
    <definedName name="_DOG33">#REF!</definedName>
    <definedName name="_DOG4" localSheetId="2">#REF!</definedName>
    <definedName name="_DOG4">#REF!</definedName>
    <definedName name="_Fill" localSheetId="2" hidden="1">#REF!</definedName>
    <definedName name="_Fill" hidden="1">#REF!</definedName>
    <definedName name="_H66766" localSheetId="2">[1]단가조사표!#REF!</definedName>
    <definedName name="_H66766">[1]단가조사표!#REF!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Order1" hidden="1">255</definedName>
    <definedName name="_PI48" localSheetId="2">#REF!</definedName>
    <definedName name="_PI48">#REF!</definedName>
    <definedName name="_PI60" localSheetId="2">#REF!</definedName>
    <definedName name="_PI60">#REF!</definedName>
    <definedName name="_RO110" localSheetId="2">#REF!</definedName>
    <definedName name="_RO110">#REF!</definedName>
    <definedName name="_RO22" localSheetId="2">#REF!</definedName>
    <definedName name="_RO22">#REF!</definedName>
    <definedName name="_RO35" localSheetId="2">#REF!</definedName>
    <definedName name="_RO35">#REF!</definedName>
    <definedName name="_RO45" localSheetId="2">#REF!</definedName>
    <definedName name="_RO45">#REF!</definedName>
    <definedName name="_RO60" localSheetId="2">#REF!</definedName>
    <definedName name="_RO60">#REF!</definedName>
    <definedName name="_RO80" localSheetId="2">#REF!</definedName>
    <definedName name="_RO80">#REF!</definedName>
    <definedName name="_Sort" localSheetId="2" hidden="1">#REF!</definedName>
    <definedName name="_Sort" hidden="1">#REF!</definedName>
    <definedName name="_TON1" localSheetId="2">#REF!</definedName>
    <definedName name="_TON1">#REF!</definedName>
    <definedName name="_TON2" localSheetId="2">#REF!</definedName>
    <definedName name="_TON2">#REF!</definedName>
    <definedName name="_WW2" localSheetId="2">#REF!</definedName>
    <definedName name="_WW2">#REF!</definedName>
    <definedName name="_WW3" localSheetId="2">#REF!</definedName>
    <definedName name="_WW3">#REF!</definedName>
    <definedName name="_WW6" localSheetId="2">#REF!</definedName>
    <definedName name="_WW6">#REF!</definedName>
    <definedName name="_WW7" localSheetId="2">#REF!</definedName>
    <definedName name="_WW7">#REF!</definedName>
    <definedName name="_WW8" localSheetId="2">#REF!</definedName>
    <definedName name="_WW8">#REF!</definedName>
    <definedName name="¤C315" localSheetId="2">#REF!</definedName>
    <definedName name="¤C315">#REF!</definedName>
    <definedName name="¤Ç315" localSheetId="2">#REF!</definedName>
    <definedName name="¤Ç315">#REF!</definedName>
    <definedName name="\0" localSheetId="2">#REF!</definedName>
    <definedName name="\0">#REF!</definedName>
    <definedName name="\c">#N/A</definedName>
    <definedName name="\d">#N/A</definedName>
    <definedName name="\i" localSheetId="2">#REF!</definedName>
    <definedName name="\i">#REF!</definedName>
    <definedName name="\j">#N/A</definedName>
    <definedName name="\p">#N/A</definedName>
    <definedName name="\q">#N/A</definedName>
    <definedName name="\s">#N/A</definedName>
    <definedName name="a" localSheetId="2">#REF!</definedName>
    <definedName name="a">#REF!</definedName>
    <definedName name="AA" localSheetId="2">#REF!</definedName>
    <definedName name="AA">#REF!</definedName>
    <definedName name="AAAA" localSheetId="2">#REF!</definedName>
    <definedName name="AAAA">#REF!</definedName>
    <definedName name="AAB" localSheetId="2">#REF!</definedName>
    <definedName name="AAB">#REF!</definedName>
    <definedName name="ANFRK2" localSheetId="2">#REF!</definedName>
    <definedName name="ANFRK2">#REF!</definedName>
    <definedName name="ANFRK3" localSheetId="2">#REF!</definedName>
    <definedName name="ANFRK3">#REF!</definedName>
    <definedName name="anfrkk" localSheetId="2">#REF!</definedName>
    <definedName name="anfrkk">#REF!</definedName>
    <definedName name="asaasa" localSheetId="2">#REF!</definedName>
    <definedName name="asaasa">#REF!</definedName>
    <definedName name="boong">#N/A</definedName>
    <definedName name="ccdc" localSheetId="2">#REF!</definedName>
    <definedName name="ccdc">#REF!</definedName>
    <definedName name="_xlnm.Criteria" localSheetId="2">#REF!</definedName>
    <definedName name="_xlnm.Criteria">#REF!</definedName>
    <definedName name="Criteria_MI" localSheetId="2">#REF!</definedName>
    <definedName name="Criteria_MI">#REF!</definedName>
    <definedName name="d" localSheetId="2">#REF!</definedName>
    <definedName name="d">#REF!</definedName>
    <definedName name="_xlnm.Database" localSheetId="2">#REF!</definedName>
    <definedName name="_xlnm.Database">#REF!</definedName>
    <definedName name="Database_MI" localSheetId="2">#REF!</definedName>
    <definedName name="Database_MI">#REF!</definedName>
    <definedName name="DD" localSheetId="2">#REF!</definedName>
    <definedName name="DD">#REF!</definedName>
    <definedName name="DDD" localSheetId="2">#REF!</definedName>
    <definedName name="DDD">#REF!</definedName>
    <definedName name="DDDD" localSheetId="2">#REF!</definedName>
    <definedName name="DDDD">#REF!</definedName>
    <definedName name="DDDDDDDDDDDDD" localSheetId="2">#REF!</definedName>
    <definedName name="DDDDDDDDDDDDD">#REF!</definedName>
    <definedName name="DFS" localSheetId="2">#REF!</definedName>
    <definedName name="DFS">#REF!</definedName>
    <definedName name="DRIVE" localSheetId="2">#REF!</definedName>
    <definedName name="DRIVE">#REF!</definedName>
    <definedName name="ERER" localSheetId="2">#REF!</definedName>
    <definedName name="ERER">#REF!</definedName>
    <definedName name="_xlnm.Extract" localSheetId="2">#REF!</definedName>
    <definedName name="_xlnm.Extract">#REF!</definedName>
    <definedName name="Extract_MI" localSheetId="2">#REF!</definedName>
    <definedName name="Extract_MI">#REF!</definedName>
    <definedName name="F" localSheetId="2">#REF!</definedName>
    <definedName name="F">#REF!</definedName>
    <definedName name="FDGFDGDGDGF" localSheetId="2">#REF!</definedName>
    <definedName name="FDGFDGDGDGF">#REF!</definedName>
    <definedName name="FFDGGFD" localSheetId="2">#REF!</definedName>
    <definedName name="FFDGGFD">#REF!</definedName>
    <definedName name="FFFF" localSheetId="2">#REF!</definedName>
    <definedName name="FFFF">#REF!</definedName>
    <definedName name="FFFFF" localSheetId="2">#REF!</definedName>
    <definedName name="FFFFF">#REF!</definedName>
    <definedName name="FG" localSheetId="2">#REF!</definedName>
    <definedName name="FG">#REF!</definedName>
    <definedName name="FGGG" localSheetId="2">#REF!</definedName>
    <definedName name="FGGG">#REF!</definedName>
    <definedName name="FGHFHFHFHF" localSheetId="2">#REF!</definedName>
    <definedName name="FGHFHFHFHF">#REF!</definedName>
    <definedName name="FHFHFHFHFGHF" localSheetId="2">#REF!</definedName>
    <definedName name="FHFHFHFHFGHF">#REF!</definedName>
    <definedName name="GFD" localSheetId="2">#REF!</definedName>
    <definedName name="GFD">#REF!</definedName>
    <definedName name="GGGG" localSheetId="2">#REF!</definedName>
    <definedName name="GGGG">#REF!</definedName>
    <definedName name="GH" localSheetId="2">#REF!</definedName>
    <definedName name="GH">#REF!</definedName>
    <definedName name="GHGFHFHF" localSheetId="2">#REF!</definedName>
    <definedName name="GHGFHFHF">#REF!</definedName>
    <definedName name="h" localSheetId="2">#REF!</definedName>
    <definedName name="h">#REF!</definedName>
    <definedName name="HHH" localSheetId="2">#REF!</definedName>
    <definedName name="HHH">#REF!</definedName>
    <definedName name="HI_전선관" localSheetId="2">#REF!</definedName>
    <definedName name="HI_전선관" localSheetId="1">#REF!</definedName>
    <definedName name="HI_전선관">#REF!</definedName>
    <definedName name="hj" localSheetId="2">#REF!</definedName>
    <definedName name="hj">#REF!</definedName>
    <definedName name="HTML_CodePage" hidden="1">949</definedName>
    <definedName name="HTML_Control" localSheetId="2" hidden="1">{"'건축내역'!$A$1:$L$413"}</definedName>
    <definedName name="HTML_Control" hidden="1">{"'건축내역'!$A$1:$L$413"}</definedName>
    <definedName name="HTML_Description" hidden="1">""</definedName>
    <definedName name="HTML_Email" hidden="1">""</definedName>
    <definedName name="HTML_Header" hidden="1">"건축내역"</definedName>
    <definedName name="HTML_LastUpdate" hidden="1">"00-11-13"</definedName>
    <definedName name="HTML_LineAfter" hidden="1">FALSE</definedName>
    <definedName name="HTML_LineBefore" hidden="1">FALSE</definedName>
    <definedName name="HTML_Name" hidden="1">"HongJin Agriculture Korea"</definedName>
    <definedName name="HTML_OBDlg2" hidden="1">TRUE</definedName>
    <definedName name="HTML_OBDlg4" hidden="1">TRUE</definedName>
    <definedName name="HTML_OS" hidden="1">0</definedName>
    <definedName name="HTML_PathFile" hidden="1">"C:\001WORK\MyHTML.htm"</definedName>
    <definedName name="HTML_Title" hidden="1">"cost2010"</definedName>
    <definedName name="IL" localSheetId="2">#REF!</definedName>
    <definedName name="IL">#REF!</definedName>
    <definedName name="JJJJJ" localSheetId="2">#REF!</definedName>
    <definedName name="JJJJJ">#REF!</definedName>
    <definedName name="JJJJJJJJJ" localSheetId="2">#REF!</definedName>
    <definedName name="JJJJJJJJJ">#REF!</definedName>
    <definedName name="KFJG" localSheetId="2">#REF!</definedName>
    <definedName name="KFJG">#REF!</definedName>
    <definedName name="m" localSheetId="2" hidden="1">#REF!</definedName>
    <definedName name="m" hidden="1">#REF!</definedName>
    <definedName name="MOTOR__농형_전폐" localSheetId="2">#REF!</definedName>
    <definedName name="MOTOR__농형_전폐">#REF!</definedName>
    <definedName name="OIOPIPOPOPPOIPOOOIP" localSheetId="2">#REF!</definedName>
    <definedName name="OIOPIPOPOPPOIPOOOIP">#REF!</definedName>
    <definedName name="or" localSheetId="2">[2]과천MAIN!#REF!</definedName>
    <definedName name="or">[2]과천MAIN!#REF!</definedName>
    <definedName name="P1693a3" localSheetId="2">#REF!</definedName>
    <definedName name="P1693a3">#REF!</definedName>
    <definedName name="PRICE">[3]Sheet1!$B$2:$H$95</definedName>
    <definedName name="_xlnm.Print_Area" localSheetId="2">내역서!$A$1:$L$26</definedName>
    <definedName name="_xlnm.Print_Area" localSheetId="1">'원가계산서 '!$1:$28</definedName>
    <definedName name="_xlnm.Print_Area">#REF!</definedName>
    <definedName name="PRINT_AREA_MI" localSheetId="2">#REF!</definedName>
    <definedName name="PRINT_AREA_MI">#REF!</definedName>
    <definedName name="_xlnm.Print_Titles" localSheetId="0">'관급-내역'!$1:$3</definedName>
    <definedName name="_xlnm.Print_Titles" localSheetId="2">내역서!$3:$4</definedName>
    <definedName name="_xlnm.Print_Titles">#REF!</definedName>
    <definedName name="PRINT_TITLES_MI" localSheetId="2">#REF!</definedName>
    <definedName name="PRINT_TITLES_MI">#REF!</definedName>
    <definedName name="_xlnm.Recorder" localSheetId="2">#REF!</definedName>
    <definedName name="_xlnm.Recorder">#REF!</definedName>
    <definedName name="SDF" localSheetId="2">#REF!</definedName>
    <definedName name="SDF">#REF!</definedName>
    <definedName name="SLID" localSheetId="2">#REF!</definedName>
    <definedName name="SLID">#REF!</definedName>
    <definedName name="SS" localSheetId="2">#REF!</definedName>
    <definedName name="SS">#REF!</definedName>
    <definedName name="SSS" localSheetId="2">#REF!</definedName>
    <definedName name="SSS">#REF!</definedName>
    <definedName name="SSSS" localSheetId="2">#REF!</definedName>
    <definedName name="SSSS">#REF!</definedName>
    <definedName name="SSSSS" localSheetId="2">#REF!</definedName>
    <definedName name="SSSSS">#REF!</definedName>
    <definedName name="SSSSSS" localSheetId="2">#REF!</definedName>
    <definedName name="SSSSSS">#REF!</definedName>
    <definedName name="WEQ" localSheetId="2">#REF!</definedName>
    <definedName name="WEQ">#REF!</definedName>
    <definedName name="WEW" localSheetId="2">#REF!</definedName>
    <definedName name="WEW">#REF!</definedName>
    <definedName name="ㄱㄱㄱㄱㄱ" localSheetId="2">#REF!</definedName>
    <definedName name="ㄱㄱㄱㄱㄱ">#REF!</definedName>
    <definedName name="가" localSheetId="2">#REF!</definedName>
    <definedName name="가">#REF!</definedName>
    <definedName name="갑03" localSheetId="2">#REF!</definedName>
    <definedName name="갑03">#REF!</definedName>
    <definedName name="갑지" localSheetId="2">#REF!</definedName>
    <definedName name="갑지">#REF!</definedName>
    <definedName name="개신단가">[4]가설!$A$3:$N$23</definedName>
    <definedName name="견적" localSheetId="2">#REF!</definedName>
    <definedName name="견적">#REF!</definedName>
    <definedName name="계산" localSheetId="2">dhtextevaluate([5]산출근거!$C$6)</definedName>
    <definedName name="계산">dhtextevaluate([5]산출근거!$C$6)</definedName>
    <definedName name="ㄳㄳ" localSheetId="2">#REF!</definedName>
    <definedName name="ㄳㄳ">#REF!</definedName>
    <definedName name="ㄴ" localSheetId="2">#REF!</definedName>
    <definedName name="ㄴ">#REF!</definedName>
    <definedName name="ㄴㄴ" localSheetId="2">#REF!</definedName>
    <definedName name="ㄴㄴ">#REF!</definedName>
    <definedName name="ㄴㄴㄴ" localSheetId="2" hidden="1">#REF!</definedName>
    <definedName name="ㄴㄴㄴ" hidden="1">#REF!</definedName>
    <definedName name="ㄴㄴㄴㄴ" localSheetId="2" hidden="1">#REF!</definedName>
    <definedName name="ㄴㄴㄴㄴ" hidden="1">#REF!</definedName>
    <definedName name="ㄴㄴㄴㄴㄴ" localSheetId="2" hidden="1">#REF!</definedName>
    <definedName name="ㄴㄴㄴㄴㄴ" hidden="1">#REF!</definedName>
    <definedName name="ㄴㄴㄴㄴㄴㄴ" localSheetId="2">#REF!</definedName>
    <definedName name="ㄴㄴㄴㄴㄴㄴ">#REF!</definedName>
    <definedName name="ㄴㄴㄴㄴㄴㄴㄴㄴㄴㄴ" localSheetId="2">#REF!</definedName>
    <definedName name="ㄴㄴㄴㄴㄴㄴㄴㄴㄴㄴ">#REF!</definedName>
    <definedName name="ㄴㄴㄴㄴㄴㅁ" localSheetId="2">#REF!</definedName>
    <definedName name="ㄴㄴㄴㄴㄴㅁ">#REF!</definedName>
    <definedName name="ㄴㄴㅁㅁㅇㄴ" localSheetId="2">#REF!</definedName>
    <definedName name="ㄴㄴㅁㅁㅇㄴ">#REF!</definedName>
    <definedName name="ㄴㄴㅇㅇㄴ" localSheetId="2">#REF!</definedName>
    <definedName name="ㄴㄴㅇㅇㄴ">#REF!</definedName>
    <definedName name="ㄴㄹㅇㄴㄹㅇ" localSheetId="2">#REF!</definedName>
    <definedName name="ㄴㄹㅇㄴㄹㅇ">#REF!</definedName>
    <definedName name="ㄴㅁ" localSheetId="2">#REF!</definedName>
    <definedName name="ㄴㅁ">#REF!</definedName>
    <definedName name="ㄴㅁㅁ" localSheetId="2">#REF!</definedName>
    <definedName name="ㄴㅁㅁ">#REF!</definedName>
    <definedName name="ㄴㅁㅇㅇㄴㅇ" localSheetId="2">#REF!</definedName>
    <definedName name="ㄴㅁㅇㅇㄴㅇ">#REF!</definedName>
    <definedName name="ㄴㅁㅇㅇㄴㅇㄴ" localSheetId="2">#REF!</definedName>
    <definedName name="ㄴㅁㅇㅇㄴㅇㄴ">#REF!</definedName>
    <definedName name="ㄴㅇ" localSheetId="2">#REF!</definedName>
    <definedName name="ㄴㅇ">#REF!</definedName>
    <definedName name="ㄴㅇㄴㄴㅁㅁ" localSheetId="2">#REF!</definedName>
    <definedName name="ㄴㅇㄴㄴㅁㅁ">#REF!</definedName>
    <definedName name="ㄴㅇㄹ" localSheetId="2">#REF!</definedName>
    <definedName name="ㄴㅇㄹ">#REF!</definedName>
    <definedName name="ㄴㅇㄹㅇㄷ" localSheetId="2">#REF!</definedName>
    <definedName name="ㄴㅇㄹㅇㄷ">#REF!</definedName>
    <definedName name="ㄷㄱㄷㅅㅅㅅ" localSheetId="2">#REF!</definedName>
    <definedName name="ㄷㄱㄷㅅㅅㅅ">#REF!</definedName>
    <definedName name="ㄷㄷ" localSheetId="2" hidden="1">#REF!</definedName>
    <definedName name="ㄷㄷ" hidden="1">#REF!</definedName>
    <definedName name="ㄷㄷㅈ" localSheetId="2">#REF!</definedName>
    <definedName name="ㄷㄷㅈ">#REF!</definedName>
    <definedName name="ㄷㄹㄹㅇ" localSheetId="2">#REF!</definedName>
    <definedName name="ㄷㄹㄹㅇ">#REF!</definedName>
    <definedName name="ㄷㄹㅇㄴ" localSheetId="2">#REF!</definedName>
    <definedName name="ㄷㄹㅇㄴ">#REF!</definedName>
    <definedName name="ㄷㄹㅇㄴㄹ" localSheetId="2">#REF!</definedName>
    <definedName name="ㄷㄹㅇㄴㄹ">#REF!</definedName>
    <definedName name="ㄷㅇㄴ" localSheetId="2">#REF!</definedName>
    <definedName name="ㄷㅇㄴ">#REF!</definedName>
    <definedName name="ㄷㅇㄹ" localSheetId="2">#REF!</definedName>
    <definedName name="ㄷㅇㄹ">#REF!</definedName>
    <definedName name="ㄷㅇㄹㄴ" localSheetId="2">#REF!</definedName>
    <definedName name="ㄷㅇㄹㄴ">#REF!</definedName>
    <definedName name="ㅁ" localSheetId="2" hidden="1">#REF!</definedName>
    <definedName name="ㅁ" hidden="1">#REF!</definedName>
    <definedName name="ㅁ1" localSheetId="2">[6]일위대가표!#REF!</definedName>
    <definedName name="ㅁ1" localSheetId="1">[6]일위대가표!#REF!</definedName>
    <definedName name="ㅁ1">[7]일위대가표!#REF!</definedName>
    <definedName name="ㅁㅁ" localSheetId="2" hidden="1">#REF!</definedName>
    <definedName name="ㅁㅁ" hidden="1">#REF!</definedName>
    <definedName name="ㅁㅁㅁ">[8]을지!$A$1:$IV$2</definedName>
    <definedName name="물가" localSheetId="2">#REF!</definedName>
    <definedName name="물가">#REF!</definedName>
    <definedName name="물가2" localSheetId="2">#REF!</definedName>
    <definedName name="물가2">#REF!</definedName>
    <definedName name="물가3" localSheetId="2">#REF!</definedName>
    <definedName name="물가3">#REF!</definedName>
    <definedName name="ㅂ" localSheetId="2">#REF!</definedName>
    <definedName name="ㅂ">#REF!</definedName>
    <definedName name="ㅂㅂㅂㅂㅂㅂㅂㅂㅂㅂ" localSheetId="2">#REF!</definedName>
    <definedName name="ㅂㅂㅂㅂㅂㅂㅂㅂㅂㅂ">#REF!</definedName>
    <definedName name="ㅂㅈ" localSheetId="2">#REF!</definedName>
    <definedName name="ㅂㅈ">#REF!</definedName>
    <definedName name="ㅂㅈㅂㅈㅂㅈ" localSheetId="2">#REF!</definedName>
    <definedName name="ㅂㅈㅂㅈㅂㅈ">#REF!</definedName>
    <definedName name="보통인부">[9]노임단가!$I$36</definedName>
    <definedName name="산1">[10]Sheet1!$B$2:$H$95</definedName>
    <definedName name="산출근거">[11]Sheet1!$B$2:$H$95</definedName>
    <definedName name="시방" localSheetId="2">#REF!</definedName>
    <definedName name="시방">#REF!</definedName>
    <definedName name="시방1" localSheetId="2">#REF!</definedName>
    <definedName name="시방1">#REF!</definedName>
    <definedName name="ㅇ" localSheetId="2">#REF!</definedName>
    <definedName name="ㅇ">#REF!</definedName>
    <definedName name="ㅇㄹㅇㄹ" localSheetId="2" hidden="1">#REF!</definedName>
    <definedName name="ㅇㄹㅇㄹ" hidden="1">#REF!</definedName>
    <definedName name="ㅇㅇㄹ" localSheetId="2" hidden="1">#REF!</definedName>
    <definedName name="ㅇㅇㄹ" hidden="1">#REF!</definedName>
    <definedName name="ㅇㅇㅇ" localSheetId="2" hidden="1">#REF!</definedName>
    <definedName name="ㅇㅇㅇ" hidden="1">#REF!</definedName>
    <definedName name="ㅇㅇㅇㅇㅇ" localSheetId="2">#REF!</definedName>
    <definedName name="ㅇㅇㅇㅇㅇ">#REF!</definedName>
    <definedName name="ㅇㅇㅇㅇㅇㅇㅇ" localSheetId="2">#REF!</definedName>
    <definedName name="ㅇㅇㅇㅇㅇㅇㅇ">#REF!</definedName>
    <definedName name="업체3" localSheetId="2">#REF!</definedName>
    <definedName name="업체3">#REF!</definedName>
    <definedName name="연합회" localSheetId="2">#REF!</definedName>
    <definedName name="연합회">#REF!</definedName>
    <definedName name="오오오" localSheetId="2">#REF!</definedName>
    <definedName name="오오오">#REF!</definedName>
    <definedName name="인쇄영역" localSheetId="2">#REF!</definedName>
    <definedName name="인쇄영역">#REF!</definedName>
    <definedName name="인쇄영역2" localSheetId="2">#REF!</definedName>
    <definedName name="인쇄영역2">#REF!</definedName>
    <definedName name="일위1" localSheetId="2">#REF!</definedName>
    <definedName name="일위1" localSheetId="1">#REF!</definedName>
    <definedName name="일위1">#REF!</definedName>
    <definedName name="일위대가11" localSheetId="2">#REF!</definedName>
    <definedName name="일위대가11">#REF!</definedName>
    <definedName name="ㅈㄷㅈㄷ" localSheetId="2">#REF!</definedName>
    <definedName name="ㅈㄷㅈㄷ">#REF!</definedName>
    <definedName name="전선관입니다" localSheetId="2">#REF!</definedName>
    <definedName name="전선관입니다">#REF!</definedName>
    <definedName name="조명설계" localSheetId="2">#REF!</definedName>
    <definedName name="조명설계">#REF!</definedName>
    <definedName name="조묭" localSheetId="2">#REF!</definedName>
    <definedName name="조묭">#REF!</definedName>
    <definedName name="중앙갑지" localSheetId="2">#REF!</definedName>
    <definedName name="중앙갑지">#REF!</definedName>
    <definedName name="철골">[12]가설공사!$A$3:$N$40</definedName>
    <definedName name="ㅌ" localSheetId="2">#REF!</definedName>
    <definedName name="ㅌ">#REF!</definedName>
    <definedName name="ㅎㅎ" localSheetId="2">#REF!</definedName>
    <definedName name="ㅎㅎ">#REF!</definedName>
    <definedName name="하하" localSheetId="2">#REF!</definedName>
    <definedName name="하하">#REF!</definedName>
    <definedName name="학교" localSheetId="2">#REF!</definedName>
    <definedName name="학교">#REF!</definedName>
    <definedName name="학교2" localSheetId="2">#REF!</definedName>
    <definedName name="학교2">#REF!</definedName>
    <definedName name="허" localSheetId="2">#REF!</definedName>
    <definedName name="허">#REF!</definedName>
    <definedName name="형틀목공">[9]노임단가!$C$4</definedName>
    <definedName name="호" localSheetId="2">#REF!</definedName>
    <definedName name="호">#REF!</definedName>
    <definedName name="호호호호" localSheetId="2">#REF!</definedName>
    <definedName name="호호호호">#REF!</definedName>
    <definedName name="ㅗ315" localSheetId="2">[13]신우!#REF!</definedName>
    <definedName name="ㅗ315">[13]신우!#REF!</definedName>
    <definedName name="ㅗ415" localSheetId="2">#REF!</definedName>
    <definedName name="ㅗ415">#REF!</definedName>
    <definedName name="ㅗ461" localSheetId="2">#REF!</definedName>
    <definedName name="ㅗ461">#REF!</definedName>
  </definedNames>
  <calcPr calcId="125725"/>
</workbook>
</file>

<file path=xl/calcChain.xml><?xml version="1.0" encoding="utf-8"?>
<calcChain xmlns="http://schemas.openxmlformats.org/spreadsheetml/2006/main">
  <c r="A2" i="92"/>
  <c r="I26" i="110" l="1"/>
  <c r="F26"/>
  <c r="J5" i="16"/>
  <c r="J6"/>
  <c r="J7"/>
  <c r="J8"/>
  <c r="J9"/>
  <c r="J10"/>
  <c r="J11"/>
  <c r="J12"/>
  <c r="J13"/>
  <c r="J14"/>
  <c r="J15"/>
  <c r="J16"/>
  <c r="J17"/>
  <c r="J18"/>
  <c r="J19"/>
  <c r="H5"/>
  <c r="H6"/>
  <c r="H7"/>
  <c r="H8"/>
  <c r="H9"/>
  <c r="H10"/>
  <c r="H11"/>
  <c r="H12"/>
  <c r="H13"/>
  <c r="H14"/>
  <c r="H15"/>
  <c r="H16"/>
  <c r="H17"/>
  <c r="H18"/>
  <c r="H19"/>
  <c r="H23"/>
  <c r="F23"/>
  <c r="J24"/>
  <c r="H24"/>
  <c r="J25"/>
  <c r="H25"/>
  <c r="J26"/>
  <c r="H26"/>
  <c r="K23"/>
  <c r="H4"/>
  <c r="F4"/>
  <c r="K4"/>
  <c r="F26"/>
  <c r="K26"/>
  <c r="E6"/>
  <c r="F6"/>
  <c r="L6" s="1"/>
  <c r="E7"/>
  <c r="K7" s="1"/>
  <c r="E8"/>
  <c r="F8" s="1"/>
  <c r="L8" s="1"/>
  <c r="E9"/>
  <c r="F9"/>
  <c r="L9" s="1"/>
  <c r="E10"/>
  <c r="K10" s="1"/>
  <c r="E11"/>
  <c r="F11" s="1"/>
  <c r="L11" s="1"/>
  <c r="E12"/>
  <c r="F12"/>
  <c r="L12" s="1"/>
  <c r="E13"/>
  <c r="K13" s="1"/>
  <c r="E14"/>
  <c r="K14" s="1"/>
  <c r="E15"/>
  <c r="K15" s="1"/>
  <c r="E16"/>
  <c r="F16" s="1"/>
  <c r="L16" s="1"/>
  <c r="E17"/>
  <c r="K17" s="1"/>
  <c r="E18"/>
  <c r="K18"/>
  <c r="E5"/>
  <c r="K5" s="1"/>
  <c r="E24"/>
  <c r="K24"/>
  <c r="K11"/>
  <c r="K9"/>
  <c r="F7"/>
  <c r="F15"/>
  <c r="L15" s="1"/>
  <c r="K12"/>
  <c r="F17"/>
  <c r="L17" s="1"/>
  <c r="F18"/>
  <c r="K6"/>
  <c r="F5"/>
  <c r="E19" s="1"/>
  <c r="F24"/>
  <c r="F27" s="1"/>
  <c r="K16"/>
  <c r="F19" l="1"/>
  <c r="L19" s="1"/>
  <c r="K19"/>
  <c r="E21"/>
  <c r="F13"/>
  <c r="K8"/>
  <c r="F14"/>
  <c r="L14" s="1"/>
  <c r="L4"/>
  <c r="J27"/>
  <c r="L23"/>
  <c r="H26" i="110"/>
  <c r="J26"/>
  <c r="L24" i="16"/>
  <c r="J21"/>
  <c r="L5"/>
  <c r="K21" s="1"/>
  <c r="L18"/>
  <c r="L13"/>
  <c r="L7"/>
  <c r="H27"/>
  <c r="H21"/>
  <c r="E25"/>
  <c r="F10"/>
  <c r="L10" s="1"/>
  <c r="L26"/>
  <c r="L27" l="1"/>
  <c r="K26" i="110"/>
  <c r="F25" i="16"/>
  <c r="L25" s="1"/>
  <c r="K25"/>
  <c r="F3" i="92" l="1"/>
</calcChain>
</file>

<file path=xl/sharedStrings.xml><?xml version="1.0" encoding="utf-8"?>
<sst xmlns="http://schemas.openxmlformats.org/spreadsheetml/2006/main" count="197" uniqueCount="137">
  <si>
    <t>[내 역 서] 한국과학기술원 벤처 Incubator 신축공사  .  전기공사  .  관급자재</t>
    <phoneticPr fontId="6" type="noConversion"/>
  </si>
  <si>
    <t>2. 엘리베이터 설치공사</t>
    <phoneticPr fontId="6" type="noConversion"/>
  </si>
  <si>
    <t>기존 특고반</t>
    <phoneticPr fontId="6" type="noConversion"/>
  </si>
  <si>
    <r>
      <t>E</t>
    </r>
    <r>
      <rPr>
        <sz val="10"/>
        <rFont val="돋움체"/>
        <family val="3"/>
        <charset val="129"/>
      </rPr>
      <t>H - 2</t>
    </r>
    <phoneticPr fontId="6" type="noConversion"/>
  </si>
  <si>
    <t>면</t>
    <phoneticPr fontId="6" type="noConversion"/>
  </si>
  <si>
    <t>특고반</t>
    <phoneticPr fontId="6" type="noConversion"/>
  </si>
  <si>
    <r>
      <t>E</t>
    </r>
    <r>
      <rPr>
        <sz val="10"/>
        <rFont val="돋움체"/>
        <family val="3"/>
        <charset val="129"/>
      </rPr>
      <t>HV - 1</t>
    </r>
    <phoneticPr fontId="6" type="noConversion"/>
  </si>
  <si>
    <r>
      <t>T</t>
    </r>
    <r>
      <rPr>
        <sz val="10"/>
        <rFont val="돋움체"/>
        <family val="3"/>
        <charset val="129"/>
      </rPr>
      <t>R 반</t>
    </r>
    <phoneticPr fontId="6" type="noConversion"/>
  </si>
  <si>
    <r>
      <t>T</t>
    </r>
    <r>
      <rPr>
        <sz val="10"/>
        <rFont val="돋움체"/>
        <family val="3"/>
        <charset val="129"/>
      </rPr>
      <t>R - 1</t>
    </r>
    <phoneticPr fontId="6" type="noConversion"/>
  </si>
  <si>
    <t>TR 반</t>
    <phoneticPr fontId="6" type="noConversion"/>
  </si>
  <si>
    <r>
      <t xml:space="preserve">TR - </t>
    </r>
    <r>
      <rPr>
        <sz val="10"/>
        <rFont val="돋움체"/>
        <family val="3"/>
        <charset val="129"/>
      </rPr>
      <t>2</t>
    </r>
    <phoneticPr fontId="6" type="noConversion"/>
  </si>
  <si>
    <t>저압반</t>
    <phoneticPr fontId="6" type="noConversion"/>
  </si>
  <si>
    <r>
      <t>L</t>
    </r>
    <r>
      <rPr>
        <sz val="10"/>
        <rFont val="돋움체"/>
        <family val="3"/>
        <charset val="129"/>
      </rPr>
      <t>V - 1</t>
    </r>
    <phoneticPr fontId="6" type="noConversion"/>
  </si>
  <si>
    <r>
      <t xml:space="preserve">LV - </t>
    </r>
    <r>
      <rPr>
        <sz val="10"/>
        <rFont val="돋움체"/>
        <family val="3"/>
        <charset val="129"/>
      </rPr>
      <t>2</t>
    </r>
    <phoneticPr fontId="6" type="noConversion"/>
  </si>
  <si>
    <r>
      <t xml:space="preserve">LV - </t>
    </r>
    <r>
      <rPr>
        <sz val="10"/>
        <rFont val="돋움체"/>
        <family val="3"/>
        <charset val="129"/>
      </rPr>
      <t>3</t>
    </r>
    <phoneticPr fontId="6" type="noConversion"/>
  </si>
  <si>
    <t>정류기반</t>
    <phoneticPr fontId="6" type="noConversion"/>
  </si>
  <si>
    <r>
      <t>L</t>
    </r>
    <r>
      <rPr>
        <sz val="10"/>
        <rFont val="돋움체"/>
        <family val="3"/>
        <charset val="129"/>
      </rPr>
      <t>V - R</t>
    </r>
    <phoneticPr fontId="6" type="noConversion"/>
  </si>
  <si>
    <t>동력반</t>
    <phoneticPr fontId="6" type="noConversion"/>
  </si>
  <si>
    <r>
      <t>M</t>
    </r>
    <r>
      <rPr>
        <sz val="10"/>
        <rFont val="돋움체"/>
        <family val="3"/>
        <charset val="129"/>
      </rPr>
      <t>CC - A</t>
    </r>
    <phoneticPr fontId="6" type="noConversion"/>
  </si>
  <si>
    <r>
      <t xml:space="preserve">MCC - </t>
    </r>
    <r>
      <rPr>
        <sz val="10"/>
        <rFont val="돋움체"/>
        <family val="3"/>
        <charset val="129"/>
      </rPr>
      <t>B</t>
    </r>
    <phoneticPr fontId="6" type="noConversion"/>
  </si>
  <si>
    <r>
      <t xml:space="preserve">MCC - </t>
    </r>
    <r>
      <rPr>
        <sz val="10"/>
        <rFont val="돋움체"/>
        <family val="3"/>
        <charset val="129"/>
      </rPr>
      <t>F</t>
    </r>
    <phoneticPr fontId="6" type="noConversion"/>
  </si>
  <si>
    <t>엘리베이터 설치공사</t>
    <phoneticPr fontId="6" type="noConversion"/>
  </si>
  <si>
    <t>부가가치세</t>
    <phoneticPr fontId="6" type="noConversion"/>
  </si>
  <si>
    <r>
      <t xml:space="preserve">재료비의 </t>
    </r>
    <r>
      <rPr>
        <sz val="10"/>
        <rFont val="돋움체"/>
        <family val="3"/>
        <charset val="129"/>
      </rPr>
      <t>10%</t>
    </r>
    <phoneticPr fontId="6" type="noConversion"/>
  </si>
  <si>
    <t>식</t>
    <phoneticPr fontId="6" type="noConversion"/>
  </si>
  <si>
    <r>
      <t>1</t>
    </r>
    <r>
      <rPr>
        <sz val="10"/>
        <rFont val="돋움체"/>
        <family val="3"/>
        <charset val="129"/>
      </rPr>
      <t>7인승 (장애자겸용)</t>
    </r>
    <phoneticPr fontId="6" type="noConversion"/>
  </si>
  <si>
    <t>대</t>
    <phoneticPr fontId="6" type="noConversion"/>
  </si>
  <si>
    <r>
      <t>1</t>
    </r>
    <r>
      <rPr>
        <sz val="10"/>
        <rFont val="돋움체"/>
        <family val="3"/>
        <charset val="129"/>
      </rPr>
      <t>. 수.배전반 설치공사</t>
    </r>
    <phoneticPr fontId="6" type="noConversion"/>
  </si>
  <si>
    <t>수 량</t>
  </si>
  <si>
    <t>단위</t>
  </si>
  <si>
    <t>계</t>
  </si>
  <si>
    <t>재    료    비</t>
  </si>
  <si>
    <t>노   무   비</t>
  </si>
  <si>
    <t>비 고</t>
  </si>
  <si>
    <t>합                 계</t>
  </si>
  <si>
    <t>경        비</t>
  </si>
  <si>
    <t>품       명</t>
  </si>
  <si>
    <t>규      격</t>
  </si>
  <si>
    <t>단  가</t>
  </si>
  <si>
    <t>금  액</t>
  </si>
  <si>
    <r>
      <t>E</t>
    </r>
    <r>
      <rPr>
        <sz val="10"/>
        <rFont val="돋움체"/>
        <family val="3"/>
        <charset val="129"/>
      </rPr>
      <t>HV - 2</t>
    </r>
    <r>
      <rPr>
        <b/>
        <sz val="10"/>
        <rFont val="돋움체"/>
        <family val="3"/>
        <charset val="129"/>
      </rPr>
      <t/>
    </r>
  </si>
  <si>
    <r>
      <t>E</t>
    </r>
    <r>
      <rPr>
        <sz val="10"/>
        <rFont val="돋움체"/>
        <family val="3"/>
        <charset val="129"/>
      </rPr>
      <t>HV - 3</t>
    </r>
    <r>
      <rPr>
        <b/>
        <sz val="10"/>
        <rFont val="돋움체"/>
        <family val="3"/>
        <charset val="129"/>
      </rPr>
      <t/>
    </r>
  </si>
  <si>
    <r>
      <t>E</t>
    </r>
    <r>
      <rPr>
        <sz val="10"/>
        <rFont val="돋움체"/>
        <family val="3"/>
        <charset val="129"/>
      </rPr>
      <t>HV - 4</t>
    </r>
    <r>
      <rPr>
        <b/>
        <sz val="10"/>
        <rFont val="돋움체"/>
        <family val="3"/>
        <charset val="129"/>
      </rPr>
      <t/>
    </r>
  </si>
  <si>
    <t>규  격</t>
    <phoneticPr fontId="8" type="noConversion"/>
  </si>
  <si>
    <t>단위</t>
    <phoneticPr fontId="8" type="noConversion"/>
  </si>
  <si>
    <t>수량</t>
    <phoneticPr fontId="8" type="noConversion"/>
  </si>
  <si>
    <t>재  료  비</t>
    <phoneticPr fontId="8" type="noConversion"/>
  </si>
  <si>
    <t>노  무  비</t>
    <phoneticPr fontId="8" type="noConversion"/>
  </si>
  <si>
    <t>경     비</t>
    <phoneticPr fontId="8" type="noConversion"/>
  </si>
  <si>
    <t>합   계</t>
    <phoneticPr fontId="8" type="noConversion"/>
  </si>
  <si>
    <t>비 고</t>
    <phoneticPr fontId="8" type="noConversion"/>
  </si>
  <si>
    <t>단   가</t>
    <phoneticPr fontId="8" type="noConversion"/>
  </si>
  <si>
    <t>금   액</t>
    <phoneticPr fontId="8" type="noConversion"/>
  </si>
  <si>
    <t>공 사 원 가 계 산 서</t>
  </si>
  <si>
    <t>구성비(%)</t>
  </si>
  <si>
    <t xml:space="preserve"> </t>
  </si>
  <si>
    <t>계 약 금 액</t>
  </si>
  <si>
    <t>내     역     서</t>
    <phoneticPr fontId="29" type="noConversion"/>
  </si>
  <si>
    <t xml:space="preserve">비 목
</t>
    <phoneticPr fontId="8" type="noConversion"/>
  </si>
  <si>
    <t xml:space="preserve">
구 분</t>
    <phoneticPr fontId="8" type="noConversion"/>
  </si>
  <si>
    <t>비      고</t>
    <phoneticPr fontId="8" type="noConversion"/>
  </si>
  <si>
    <t>순
공
사
원
가</t>
    <phoneticPr fontId="9" type="noConversion"/>
  </si>
  <si>
    <t>재
료
비</t>
    <phoneticPr fontId="9" type="noConversion"/>
  </si>
  <si>
    <t>직 접 재 료 비</t>
    <phoneticPr fontId="9" type="noConversion"/>
  </si>
  <si>
    <t xml:space="preserve"> </t>
    <phoneticPr fontId="8" type="noConversion"/>
  </si>
  <si>
    <t>간 접 재 료 비</t>
    <phoneticPr fontId="9" type="noConversion"/>
  </si>
  <si>
    <t>소          계</t>
    <phoneticPr fontId="9" type="noConversion"/>
  </si>
  <si>
    <t xml:space="preserve"> (직접재료비+간접재료비)-작업부산물</t>
    <phoneticPr fontId="8" type="noConversion"/>
  </si>
  <si>
    <t>노
무
비</t>
    <phoneticPr fontId="9" type="noConversion"/>
  </si>
  <si>
    <t>직 접 노 무 비</t>
    <phoneticPr fontId="9" type="noConversion"/>
  </si>
  <si>
    <t>간 접 노 무 비</t>
    <phoneticPr fontId="9" type="noConversion"/>
  </si>
  <si>
    <t xml:space="preserve"> (직접노무비*구성비율)</t>
    <phoneticPr fontId="9" type="noConversion"/>
  </si>
  <si>
    <t>경
비</t>
    <phoneticPr fontId="9" type="noConversion"/>
  </si>
  <si>
    <t>운    반    비</t>
    <phoneticPr fontId="9" type="noConversion"/>
  </si>
  <si>
    <t>기  계  경  비</t>
    <phoneticPr fontId="9" type="noConversion"/>
  </si>
  <si>
    <t>고 용 보 험 료</t>
    <phoneticPr fontId="9" type="noConversion"/>
  </si>
  <si>
    <t xml:space="preserve"> (노무비*구성비율)</t>
    <phoneticPr fontId="8" type="noConversion"/>
  </si>
  <si>
    <t>산 재 보 험 료</t>
    <phoneticPr fontId="9" type="noConversion"/>
  </si>
  <si>
    <t>건 강 보 험 료</t>
    <phoneticPr fontId="8" type="noConversion"/>
  </si>
  <si>
    <t>노인건강장기요양보험료</t>
    <phoneticPr fontId="8" type="noConversion"/>
  </si>
  <si>
    <t>연 금 보 험 료</t>
    <phoneticPr fontId="8" type="noConversion"/>
  </si>
  <si>
    <t>안 전 관 리 비</t>
    <phoneticPr fontId="9" type="noConversion"/>
  </si>
  <si>
    <t>기  타  경  비</t>
    <phoneticPr fontId="9" type="noConversion"/>
  </si>
  <si>
    <t xml:space="preserve"> (재료비+노무비)*구성비율</t>
    <phoneticPr fontId="8" type="noConversion"/>
  </si>
  <si>
    <t>환 경 보 전 비</t>
    <phoneticPr fontId="9" type="noConversion"/>
  </si>
  <si>
    <t>일  반  관  리  비</t>
    <phoneticPr fontId="9" type="noConversion"/>
  </si>
  <si>
    <t xml:space="preserve"> (공사원가*구성비율)</t>
    <phoneticPr fontId="8" type="noConversion"/>
  </si>
  <si>
    <t>이              윤</t>
    <phoneticPr fontId="9" type="noConversion"/>
  </si>
  <si>
    <t xml:space="preserve"> (노무비+경비+일반관리)*구성비율</t>
    <phoneticPr fontId="9" type="noConversion"/>
  </si>
  <si>
    <t>합              계</t>
    <phoneticPr fontId="9" type="noConversion"/>
  </si>
  <si>
    <t>부  가  가  치  세</t>
    <phoneticPr fontId="9" type="noConversion"/>
  </si>
  <si>
    <t>도  급  공  사  비</t>
    <phoneticPr fontId="9" type="noConversion"/>
  </si>
  <si>
    <t>총   공   사   비</t>
    <phoneticPr fontId="9" type="noConversion"/>
  </si>
  <si>
    <t xml:space="preserve">공 사 금 액 : </t>
    <phoneticPr fontId="8" type="noConversion"/>
  </si>
  <si>
    <t>합       계</t>
    <phoneticPr fontId="29" type="noConversion"/>
  </si>
  <si>
    <t>계수정리</t>
    <phoneticPr fontId="8" type="noConversion"/>
  </si>
  <si>
    <t>M</t>
    <phoneticPr fontId="29" type="noConversion"/>
  </si>
  <si>
    <t>EA</t>
    <phoneticPr fontId="29" type="noConversion"/>
  </si>
  <si>
    <t>식</t>
    <phoneticPr fontId="29" type="noConversion"/>
  </si>
  <si>
    <t>배관공</t>
    <phoneticPr fontId="29" type="noConversion"/>
  </si>
  <si>
    <t>인</t>
    <phoneticPr fontId="29" type="noConversion"/>
  </si>
  <si>
    <t>100*130</t>
    <phoneticPr fontId="29" type="noConversion"/>
  </si>
  <si>
    <t>100*20</t>
    <phoneticPr fontId="29" type="noConversion"/>
  </si>
  <si>
    <t>SET</t>
    <phoneticPr fontId="29" type="noConversion"/>
  </si>
  <si>
    <t>톤</t>
    <phoneticPr fontId="29" type="noConversion"/>
  </si>
  <si>
    <t>100Ø</t>
    <phoneticPr fontId="29" type="noConversion"/>
  </si>
  <si>
    <t>100*65*65</t>
    <phoneticPr fontId="29" type="noConversion"/>
  </si>
  <si>
    <t>16*65</t>
    <phoneticPr fontId="29" type="noConversion"/>
  </si>
  <si>
    <t>㎥</t>
    <phoneticPr fontId="29" type="noConversion"/>
  </si>
  <si>
    <t>템퍼스위치</t>
    <phoneticPr fontId="29" type="noConversion"/>
  </si>
  <si>
    <t>자동확산 소화기</t>
    <phoneticPr fontId="29" type="noConversion"/>
  </si>
  <si>
    <t>저수위 경보장치</t>
    <phoneticPr fontId="29" type="noConversion"/>
  </si>
  <si>
    <t>압력스위치</t>
    <phoneticPr fontId="29" type="noConversion"/>
  </si>
  <si>
    <t>노무비</t>
    <phoneticPr fontId="29" type="noConversion"/>
  </si>
  <si>
    <t xml:space="preserve">상수도 소화전 </t>
    <phoneticPr fontId="29" type="noConversion"/>
  </si>
  <si>
    <t>제수변</t>
    <phoneticPr fontId="29" type="noConversion"/>
  </si>
  <si>
    <t>후렌지(스텐)</t>
    <phoneticPr fontId="29" type="noConversion"/>
  </si>
  <si>
    <t>볼트, 너트(스텐)</t>
    <phoneticPr fontId="29" type="noConversion"/>
  </si>
  <si>
    <t>부속 및 잡재료</t>
    <phoneticPr fontId="29" type="noConversion"/>
  </si>
  <si>
    <t>터파고 메우기(토사)</t>
    <phoneticPr fontId="29" type="noConversion"/>
  </si>
  <si>
    <t>터파기(콘크리트)</t>
    <phoneticPr fontId="29" type="noConversion"/>
  </si>
  <si>
    <t>폐기물(콘크리트)</t>
    <phoneticPr fontId="29" type="noConversion"/>
  </si>
  <si>
    <t>콘크리트 타설</t>
    <phoneticPr fontId="29" type="noConversion"/>
  </si>
  <si>
    <t>배관(스텐)</t>
    <phoneticPr fontId="29" type="noConversion"/>
  </si>
  <si>
    <t>EA</t>
    <phoneticPr fontId="29" type="noConversion"/>
  </si>
  <si>
    <t>대</t>
    <phoneticPr fontId="29" type="noConversion"/>
  </si>
  <si>
    <t>인</t>
    <phoneticPr fontId="29" type="noConversion"/>
  </si>
  <si>
    <t>내선전공</t>
    <phoneticPr fontId="29" type="noConversion"/>
  </si>
  <si>
    <t>선택밸브(액츄레이터)</t>
    <phoneticPr fontId="29" type="noConversion"/>
  </si>
  <si>
    <t>ABC 3Kg</t>
    <phoneticPr fontId="29" type="noConversion"/>
  </si>
  <si>
    <t>연기식</t>
    <phoneticPr fontId="29" type="noConversion"/>
  </si>
  <si>
    <t>아날로그식감지기</t>
    <phoneticPr fontId="29" type="noConversion"/>
  </si>
  <si>
    <t>예비펌프 판넬보수</t>
    <phoneticPr fontId="29" type="noConversion"/>
  </si>
  <si>
    <t>보통인부</t>
    <phoneticPr fontId="29" type="noConversion"/>
  </si>
  <si>
    <t>인</t>
    <phoneticPr fontId="29" type="noConversion"/>
  </si>
  <si>
    <t>노무비</t>
    <phoneticPr fontId="29" type="noConversion"/>
  </si>
  <si>
    <t>공사명 : 국립생태원 소방시설 작동기능점검 후속조치 보완 공사</t>
    <phoneticPr fontId="29" type="noConversion"/>
  </si>
</sst>
</file>

<file path=xl/styles.xml><?xml version="1.0" encoding="utf-8"?>
<styleSheet xmlns="http://schemas.openxmlformats.org/spreadsheetml/2006/main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 * #,##0.00_ ;_ * \-#,##0.00_ ;_ * &quot;-&quot;??_ ;_ @_ "/>
    <numFmt numFmtId="178" formatCode="_ &quot;₩&quot;* #,##0_ ;_ &quot;₩&quot;* \-#,##0_ ;_ &quot;₩&quot;* &quot;-&quot;_ ;_ @_ "/>
    <numFmt numFmtId="179" formatCode="_ * #,##0_ ;_ * \-#,##0_ ;_ * &quot;-&quot;_ ;_ @_ "/>
    <numFmt numFmtId="180" formatCode="&quot;₩&quot;#,##0"/>
    <numFmt numFmtId="181" formatCode="#,##0.00_ "/>
    <numFmt numFmtId="182" formatCode="&quot;$&quot;#,##0.00_);\(&quot;$&quot;#,##0.00\)"/>
    <numFmt numFmtId="183" formatCode="_(&quot;$&quot;* #,##0_);_(&quot;$&quot;* \(#,##0\);_(&quot;$&quot;* &quot;-&quot;??_);_(@_)"/>
    <numFmt numFmtId="184" formatCode="#,##0.00&quot; F&quot;_);[Red]\(#,##0.00&quot; F&quot;\)"/>
    <numFmt numFmtId="185" formatCode="#."/>
    <numFmt numFmtId="186" formatCode="_ &quot;₩&quot;* #,##0.00_ ;_ &quot;₩&quot;* \-#,##0.00_ ;_ &quot;₩&quot;* &quot;-&quot;??_ ;_ @_ "/>
    <numFmt numFmtId="187" formatCode="#,###"/>
  </numFmts>
  <fonts count="45">
    <font>
      <sz val="10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돋움체"/>
      <family val="3"/>
      <charset val="129"/>
    </font>
    <font>
      <sz val="10"/>
      <name val="돋움체"/>
      <family val="3"/>
      <charset val="129"/>
    </font>
    <font>
      <sz val="11"/>
      <name val="돋움체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체"/>
      <family val="1"/>
      <charset val="129"/>
    </font>
    <font>
      <sz val="11"/>
      <name val="굴림체"/>
      <family val="3"/>
      <charset val="129"/>
    </font>
    <font>
      <sz val="9"/>
      <name val="바탕체"/>
      <family val="1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돋움체"/>
      <family val="3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sz val="7"/>
      <name val="Small Fonts"/>
      <family val="2"/>
    </font>
    <font>
      <sz val="1"/>
      <color indexed="0"/>
      <name val="Courier"/>
      <family val="3"/>
    </font>
    <font>
      <u/>
      <sz val="11"/>
      <color indexed="36"/>
      <name val="돋움"/>
      <family val="3"/>
      <charset val="129"/>
    </font>
    <font>
      <sz val="12"/>
      <name val="¹UAAA¼"/>
      <family val="1"/>
      <charset val="129"/>
    </font>
    <font>
      <sz val="8"/>
      <name val="돋움체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22"/>
      <name val="HY그래픽M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9">
    <xf numFmtId="0" fontId="0" fillId="0" borderId="0"/>
    <xf numFmtId="3" fontId="22" fillId="0" borderId="1"/>
    <xf numFmtId="0" fontId="5" fillId="0" borderId="0"/>
    <xf numFmtId="3" fontId="22" fillId="0" borderId="1"/>
    <xf numFmtId="3" fontId="22" fillId="0" borderId="1"/>
    <xf numFmtId="185" fontId="26" fillId="0" borderId="0">
      <protection locked="0"/>
    </xf>
    <xf numFmtId="0" fontId="11" fillId="0" borderId="2">
      <alignment horizontal="center" vertical="center"/>
    </xf>
    <xf numFmtId="185" fontId="23" fillId="0" borderId="0">
      <protection locked="0"/>
    </xf>
    <xf numFmtId="185" fontId="23" fillId="0" borderId="0">
      <protection locked="0"/>
    </xf>
    <xf numFmtId="185" fontId="23" fillId="0" borderId="0">
      <protection locked="0"/>
    </xf>
    <xf numFmtId="185" fontId="26" fillId="0" borderId="0">
      <protection locked="0"/>
    </xf>
    <xf numFmtId="178" fontId="28" fillId="0" borderId="0" applyFont="0" applyFill="0" applyBorder="0" applyAlignment="0" applyProtection="0"/>
    <xf numFmtId="178" fontId="14" fillId="0" borderId="0" applyFont="0" applyFill="0" applyBorder="0" applyAlignment="0" applyProtection="0"/>
    <xf numFmtId="186" fontId="28" fillId="0" borderId="0" applyFont="0" applyFill="0" applyBorder="0" applyAlignment="0" applyProtection="0"/>
    <xf numFmtId="186" fontId="14" fillId="0" borderId="0" applyFont="0" applyFill="0" applyBorder="0" applyAlignment="0" applyProtection="0"/>
    <xf numFmtId="185" fontId="23" fillId="0" borderId="0">
      <protection locked="0"/>
    </xf>
    <xf numFmtId="185" fontId="26" fillId="0" borderId="0">
      <protection locked="0"/>
    </xf>
    <xf numFmtId="185" fontId="26" fillId="0" borderId="0">
      <protection locked="0"/>
    </xf>
    <xf numFmtId="179" fontId="28" fillId="0" borderId="0" applyFont="0" applyFill="0" applyBorder="0" applyAlignment="0" applyProtection="0"/>
    <xf numFmtId="179" fontId="14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14" fillId="0" borderId="0" applyFont="0" applyFill="0" applyBorder="0" applyAlignment="0" applyProtection="0"/>
    <xf numFmtId="185" fontId="23" fillId="0" borderId="0">
      <protection locked="0"/>
    </xf>
    <xf numFmtId="185" fontId="26" fillId="0" borderId="0">
      <protection locked="0"/>
    </xf>
    <xf numFmtId="0" fontId="28" fillId="0" borderId="0"/>
    <xf numFmtId="0" fontId="14" fillId="0" borderId="0"/>
    <xf numFmtId="0" fontId="28" fillId="0" borderId="0"/>
    <xf numFmtId="0" fontId="14" fillId="0" borderId="0"/>
    <xf numFmtId="0" fontId="15" fillId="0" borderId="0"/>
    <xf numFmtId="185" fontId="23" fillId="0" borderId="0">
      <protection locked="0"/>
    </xf>
    <xf numFmtId="179" fontId="16" fillId="0" borderId="0" applyFont="0" applyFill="0" applyBorder="0" applyAlignment="0" applyProtection="0"/>
    <xf numFmtId="184" fontId="7" fillId="0" borderId="0"/>
    <xf numFmtId="177" fontId="1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" fillId="0" borderId="0"/>
    <xf numFmtId="182" fontId="7" fillId="0" borderId="0"/>
    <xf numFmtId="0" fontId="23" fillId="0" borderId="0">
      <protection locked="0"/>
    </xf>
    <xf numFmtId="0" fontId="23" fillId="0" borderId="0">
      <protection locked="0"/>
    </xf>
    <xf numFmtId="0" fontId="24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0" fontId="24" fillId="0" borderId="0">
      <protection locked="0"/>
    </xf>
    <xf numFmtId="38" fontId="17" fillId="2" borderId="0" applyNumberFormat="0" applyBorder="0" applyAlignment="0" applyProtection="0"/>
    <xf numFmtId="0" fontId="18" fillId="0" borderId="0">
      <alignment horizontal="left"/>
    </xf>
    <xf numFmtId="0" fontId="19" fillId="0" borderId="3" applyNumberFormat="0" applyAlignment="0" applyProtection="0">
      <alignment horizontal="left" vertical="center"/>
    </xf>
    <xf numFmtId="0" fontId="19" fillId="0" borderId="4">
      <alignment horizontal="left" vertical="center"/>
    </xf>
    <xf numFmtId="10" fontId="17" fillId="3" borderId="1" applyNumberFormat="0" applyBorder="0" applyAlignment="0" applyProtection="0"/>
    <xf numFmtId="0" fontId="20" fillId="0" borderId="5"/>
    <xf numFmtId="37" fontId="25" fillId="0" borderId="0"/>
    <xf numFmtId="183" fontId="5" fillId="0" borderId="0"/>
    <xf numFmtId="0" fontId="16" fillId="0" borderId="0"/>
    <xf numFmtId="10" fontId="16" fillId="0" borderId="0" applyFont="0" applyFill="0" applyBorder="0" applyAlignment="0" applyProtection="0"/>
    <xf numFmtId="0" fontId="20" fillId="0" borderId="0"/>
    <xf numFmtId="0" fontId="21" fillId="0" borderId="0" applyFill="0" applyBorder="0" applyProtection="0">
      <alignment horizontal="centerContinuous" vertical="center"/>
    </xf>
    <xf numFmtId="0" fontId="6" fillId="4" borderId="0" applyFill="0" applyBorder="0" applyProtection="0">
      <alignment horizontal="center" vertical="center"/>
    </xf>
    <xf numFmtId="0" fontId="27" fillId="0" borderId="0" applyNumberFormat="0" applyFill="0" applyBorder="0" applyAlignment="0" applyProtection="0">
      <alignment vertical="top"/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0" fillId="4" borderId="0" applyFill="0" applyBorder="0" applyProtection="0">
      <alignment horizontal="right"/>
    </xf>
    <xf numFmtId="10" fontId="10" fillId="0" borderId="0" applyFill="0" applyBorder="0" applyProtection="0">
      <alignment horizontal="right"/>
    </xf>
    <xf numFmtId="0" fontId="13" fillId="0" borderId="0"/>
    <xf numFmtId="0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6" fillId="0" borderId="0"/>
    <xf numFmtId="0" fontId="5" fillId="0" borderId="0"/>
    <xf numFmtId="41" fontId="7" fillId="0" borderId="0" applyFont="0" applyFill="0" applyBorder="0" applyAlignment="0" applyProtection="0"/>
    <xf numFmtId="181" fontId="10" fillId="4" borderId="0" applyFill="0" applyBorder="0" applyProtection="0">
      <alignment horizontal="right"/>
    </xf>
    <xf numFmtId="43" fontId="7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11" fillId="0" borderId="2">
      <alignment horizontal="center" vertical="center"/>
    </xf>
    <xf numFmtId="0" fontId="1" fillId="0" borderId="0">
      <alignment vertical="center"/>
    </xf>
  </cellStyleXfs>
  <cellXfs count="141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Continuous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3" fillId="0" borderId="7" xfId="66" applyNumberFormat="1" applyFont="1" applyFill="1" applyBorder="1" applyAlignment="1">
      <alignment vertical="center"/>
    </xf>
    <xf numFmtId="176" fontId="3" fillId="0" borderId="8" xfId="66" applyNumberFormat="1" applyFont="1" applyFill="1" applyBorder="1" applyAlignment="1">
      <alignment vertical="center"/>
    </xf>
    <xf numFmtId="176" fontId="3" fillId="0" borderId="3" xfId="66" applyNumberFormat="1" applyFont="1" applyFill="1" applyBorder="1" applyAlignment="1">
      <alignment vertical="center"/>
    </xf>
    <xf numFmtId="176" fontId="4" fillId="0" borderId="0" xfId="66" applyNumberFormat="1" applyFont="1" applyFill="1" applyAlignment="1">
      <alignment vertical="center"/>
    </xf>
    <xf numFmtId="176" fontId="4" fillId="0" borderId="6" xfId="66" applyNumberFormat="1" applyFont="1" applyFill="1" applyBorder="1" applyAlignment="1">
      <alignment horizontal="centerContinuous" vertical="center"/>
    </xf>
    <xf numFmtId="176" fontId="4" fillId="0" borderId="10" xfId="66" applyNumberFormat="1" applyFont="1" applyFill="1" applyBorder="1" applyAlignment="1">
      <alignment horizontal="centerContinuous" vertical="center"/>
    </xf>
    <xf numFmtId="176" fontId="4" fillId="0" borderId="11" xfId="66" applyNumberFormat="1" applyFont="1" applyFill="1" applyBorder="1" applyAlignment="1">
      <alignment horizontal="center" vertical="center"/>
    </xf>
    <xf numFmtId="176" fontId="4" fillId="0" borderId="12" xfId="66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6" xfId="0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176" fontId="3" fillId="0" borderId="4" xfId="66" applyNumberFormat="1" applyFont="1" applyFill="1" applyBorder="1" applyAlignment="1">
      <alignment vertical="center"/>
    </xf>
    <xf numFmtId="0" fontId="3" fillId="0" borderId="14" xfId="0" applyFont="1" applyFill="1" applyBorder="1" applyAlignment="1">
      <alignment horizontal="center" vertical="center"/>
    </xf>
    <xf numFmtId="176" fontId="4" fillId="0" borderId="1" xfId="66" applyNumberFormat="1" applyFont="1" applyFill="1" applyBorder="1" applyAlignment="1">
      <alignment vertical="center"/>
    </xf>
    <xf numFmtId="176" fontId="3" fillId="0" borderId="1" xfId="66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vertical="center"/>
    </xf>
    <xf numFmtId="0" fontId="3" fillId="0" borderId="15" xfId="0" applyFont="1" applyFill="1" applyBorder="1" applyAlignment="1">
      <alignment horizontal="center" vertical="center"/>
    </xf>
    <xf numFmtId="176" fontId="3" fillId="0" borderId="15" xfId="66" applyNumberFormat="1" applyFont="1" applyFill="1" applyBorder="1" applyAlignment="1">
      <alignment horizontal="right" vertical="center"/>
    </xf>
    <xf numFmtId="176" fontId="3" fillId="0" borderId="15" xfId="66" applyNumberFormat="1" applyFont="1" applyFill="1" applyBorder="1" applyAlignment="1">
      <alignment vertical="center"/>
    </xf>
    <xf numFmtId="0" fontId="3" fillId="0" borderId="16" xfId="0" applyFont="1" applyFill="1" applyBorder="1" applyAlignment="1">
      <alignment horizontal="centerContinuous" vertical="center"/>
    </xf>
    <xf numFmtId="0" fontId="3" fillId="0" borderId="16" xfId="0" applyFont="1" applyFill="1" applyBorder="1" applyAlignment="1">
      <alignment horizontal="center" vertical="center"/>
    </xf>
    <xf numFmtId="176" fontId="3" fillId="0" borderId="16" xfId="66" applyNumberFormat="1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4" fillId="0" borderId="16" xfId="0" applyFont="1" applyFill="1" applyBorder="1" applyAlignment="1">
      <alignment horizontal="center" vertical="center"/>
    </xf>
    <xf numFmtId="176" fontId="4" fillId="0" borderId="16" xfId="66" applyNumberFormat="1" applyFont="1" applyFill="1" applyBorder="1" applyAlignment="1">
      <alignment vertical="center"/>
    </xf>
    <xf numFmtId="41" fontId="31" fillId="0" borderId="0" xfId="0" applyNumberFormat="1" applyFont="1" applyFill="1" applyAlignment="1">
      <alignment horizontal="center" vertical="center" wrapText="1"/>
    </xf>
    <xf numFmtId="176" fontId="32" fillId="0" borderId="0" xfId="74" applyNumberFormat="1" applyFont="1"/>
    <xf numFmtId="10" fontId="32" fillId="0" borderId="0" xfId="62" applyNumberFormat="1" applyFont="1"/>
    <xf numFmtId="176" fontId="36" fillId="0" borderId="0" xfId="74" applyNumberFormat="1" applyFont="1"/>
    <xf numFmtId="176" fontId="33" fillId="0" borderId="0" xfId="74" applyNumberFormat="1" applyFont="1" applyBorder="1" applyAlignment="1" applyProtection="1">
      <alignment vertical="center"/>
      <protection locked="0"/>
    </xf>
    <xf numFmtId="176" fontId="33" fillId="0" borderId="0" xfId="74" applyNumberFormat="1" applyFont="1"/>
    <xf numFmtId="176" fontId="35" fillId="0" borderId="17" xfId="74" applyNumberFormat="1" applyFont="1" applyBorder="1" applyAlignment="1" applyProtection="1">
      <alignment horizontal="left" vertical="center"/>
      <protection locked="0"/>
    </xf>
    <xf numFmtId="0" fontId="33" fillId="0" borderId="17" xfId="74" applyFont="1" applyBorder="1" applyAlignment="1">
      <alignment vertical="center"/>
    </xf>
    <xf numFmtId="180" fontId="35" fillId="0" borderId="17" xfId="73" applyNumberFormat="1" applyFont="1" applyBorder="1" applyAlignment="1" applyProtection="1">
      <alignment vertical="center"/>
      <protection locked="0"/>
    </xf>
    <xf numFmtId="176" fontId="32" fillId="0" borderId="6" xfId="74" applyNumberFormat="1" applyFont="1" applyBorder="1" applyAlignment="1" applyProtection="1">
      <alignment horizontal="center" vertical="center" wrapText="1"/>
      <protection locked="0"/>
    </xf>
    <xf numFmtId="176" fontId="32" fillId="0" borderId="4" xfId="74" applyNumberFormat="1" applyFont="1" applyBorder="1" applyAlignment="1" applyProtection="1">
      <alignment horizontal="centerContinuous" vertical="center"/>
      <protection locked="0"/>
    </xf>
    <xf numFmtId="176" fontId="32" fillId="0" borderId="14" xfId="74" quotePrefix="1" applyNumberFormat="1" applyFont="1" applyBorder="1" applyAlignment="1" applyProtection="1">
      <alignment horizontal="right" vertical="center" wrapText="1"/>
      <protection locked="0"/>
    </xf>
    <xf numFmtId="176" fontId="32" fillId="0" borderId="1" xfId="74" applyNumberFormat="1" applyFont="1" applyBorder="1" applyAlignment="1" applyProtection="1">
      <alignment horizontal="center" vertical="center"/>
      <protection locked="0"/>
    </xf>
    <xf numFmtId="10" fontId="32" fillId="0" borderId="1" xfId="62" applyNumberFormat="1" applyFont="1" applyBorder="1" applyAlignment="1" applyProtection="1">
      <alignment horizontal="center" vertical="center"/>
      <protection locked="0"/>
    </xf>
    <xf numFmtId="176" fontId="32" fillId="0" borderId="0" xfId="74" applyNumberFormat="1" applyFont="1" applyBorder="1" applyAlignment="1" applyProtection="1">
      <alignment vertical="center"/>
      <protection locked="0"/>
    </xf>
    <xf numFmtId="176" fontId="32" fillId="0" borderId="20" xfId="74" applyNumberFormat="1" applyFont="1" applyBorder="1" applyAlignment="1" applyProtection="1">
      <alignment horizontal="center" vertical="center"/>
      <protection locked="0"/>
    </xf>
    <xf numFmtId="176" fontId="32" fillId="0" borderId="20" xfId="67" applyNumberFormat="1" applyFont="1" applyBorder="1" applyAlignment="1" applyProtection="1">
      <alignment vertical="center"/>
      <protection locked="0"/>
    </xf>
    <xf numFmtId="10" fontId="32" fillId="0" borderId="20" xfId="62" applyNumberFormat="1" applyFont="1" applyBorder="1" applyAlignment="1" applyProtection="1">
      <alignment vertical="center"/>
      <protection locked="0"/>
    </xf>
    <xf numFmtId="176" fontId="37" fillId="0" borderId="20" xfId="67" applyNumberFormat="1" applyFont="1" applyBorder="1" applyAlignment="1" applyProtection="1">
      <alignment vertical="center"/>
      <protection locked="0"/>
    </xf>
    <xf numFmtId="176" fontId="32" fillId="0" borderId="2" xfId="74" applyNumberFormat="1" applyFont="1" applyBorder="1" applyAlignment="1" applyProtection="1">
      <alignment horizontal="center" vertical="center"/>
      <protection locked="0"/>
    </xf>
    <xf numFmtId="176" fontId="32" fillId="0" borderId="2" xfId="67" applyNumberFormat="1" applyFont="1" applyBorder="1" applyAlignment="1" applyProtection="1">
      <alignment vertical="center"/>
      <protection locked="0"/>
    </xf>
    <xf numFmtId="10" fontId="32" fillId="0" borderId="2" xfId="62" applyNumberFormat="1" applyFont="1" applyBorder="1" applyAlignment="1" applyProtection="1">
      <alignment vertical="center"/>
      <protection locked="0"/>
    </xf>
    <xf numFmtId="176" fontId="37" fillId="0" borderId="2" xfId="67" applyNumberFormat="1" applyFont="1" applyBorder="1" applyAlignment="1" applyProtection="1">
      <alignment vertical="center"/>
      <protection locked="0"/>
    </xf>
    <xf numFmtId="176" fontId="32" fillId="0" borderId="1" xfId="67" applyNumberFormat="1" applyFont="1" applyBorder="1" applyAlignment="1" applyProtection="1">
      <alignment vertical="center"/>
      <protection locked="0"/>
    </xf>
    <xf numFmtId="10" fontId="32" fillId="0" borderId="1" xfId="62" applyNumberFormat="1" applyFont="1" applyBorder="1" applyAlignment="1" applyProtection="1">
      <alignment vertical="center"/>
      <protection locked="0"/>
    </xf>
    <xf numFmtId="176" fontId="37" fillId="0" borderId="1" xfId="67" applyNumberFormat="1" applyFont="1" applyBorder="1" applyAlignment="1" applyProtection="1">
      <alignment vertical="center"/>
      <protection locked="0"/>
    </xf>
    <xf numFmtId="176" fontId="32" fillId="0" borderId="11" xfId="74" applyNumberFormat="1" applyFont="1" applyBorder="1" applyAlignment="1" applyProtection="1">
      <alignment horizontal="center" vertical="center"/>
      <protection locked="0"/>
    </xf>
    <xf numFmtId="176" fontId="32" fillId="0" borderId="11" xfId="67" applyNumberFormat="1" applyFont="1" applyBorder="1" applyAlignment="1" applyProtection="1">
      <alignment vertical="center"/>
      <protection locked="0"/>
    </xf>
    <xf numFmtId="10" fontId="32" fillId="0" borderId="11" xfId="62" applyNumberFormat="1" applyFont="1" applyBorder="1" applyAlignment="1" applyProtection="1">
      <alignment vertical="center"/>
      <protection locked="0"/>
    </xf>
    <xf numFmtId="176" fontId="37" fillId="0" borderId="11" xfId="67" applyNumberFormat="1" applyFont="1" applyBorder="1" applyAlignment="1" applyProtection="1">
      <alignment vertical="center"/>
      <protection locked="0"/>
    </xf>
    <xf numFmtId="176" fontId="32" fillId="0" borderId="21" xfId="74" applyNumberFormat="1" applyFont="1" applyBorder="1" applyAlignment="1" applyProtection="1">
      <alignment horizontal="center" vertical="center"/>
      <protection locked="0"/>
    </xf>
    <xf numFmtId="176" fontId="32" fillId="0" borderId="21" xfId="67" applyNumberFormat="1" applyFont="1" applyBorder="1" applyAlignment="1" applyProtection="1">
      <alignment vertical="center"/>
      <protection locked="0"/>
    </xf>
    <xf numFmtId="10" fontId="32" fillId="0" borderId="21" xfId="62" applyNumberFormat="1" applyFont="1" applyBorder="1" applyAlignment="1" applyProtection="1">
      <alignment vertical="center"/>
      <protection locked="0"/>
    </xf>
    <xf numFmtId="176" fontId="37" fillId="0" borderId="21" xfId="67" applyNumberFormat="1" applyFont="1" applyBorder="1" applyAlignment="1" applyProtection="1">
      <alignment vertical="center"/>
      <protection locked="0"/>
    </xf>
    <xf numFmtId="0" fontId="37" fillId="0" borderId="1" xfId="66" applyFont="1" applyBorder="1" applyAlignment="1" applyProtection="1">
      <alignment vertical="center"/>
      <protection locked="0" hidden="1"/>
    </xf>
    <xf numFmtId="176" fontId="32" fillId="6" borderId="1" xfId="67" applyNumberFormat="1" applyFont="1" applyFill="1" applyBorder="1" applyAlignment="1" applyProtection="1">
      <alignment vertical="center"/>
      <protection locked="0"/>
    </xf>
    <xf numFmtId="10" fontId="32" fillId="6" borderId="1" xfId="62" applyNumberFormat="1" applyFont="1" applyFill="1" applyBorder="1" applyAlignment="1" applyProtection="1">
      <alignment vertical="center"/>
      <protection locked="0"/>
    </xf>
    <xf numFmtId="176" fontId="37" fillId="6" borderId="1" xfId="67" applyNumberFormat="1" applyFont="1" applyFill="1" applyBorder="1" applyAlignment="1" applyProtection="1">
      <alignment vertical="center"/>
      <protection locked="0"/>
    </xf>
    <xf numFmtId="176" fontId="35" fillId="5" borderId="1" xfId="67" applyNumberFormat="1" applyFont="1" applyFill="1" applyBorder="1" applyAlignment="1" applyProtection="1">
      <alignment vertical="center"/>
      <protection locked="0"/>
    </xf>
    <xf numFmtId="10" fontId="35" fillId="5" borderId="1" xfId="62" applyNumberFormat="1" applyFont="1" applyFill="1" applyBorder="1" applyAlignment="1" applyProtection="1">
      <alignment vertical="center"/>
      <protection locked="0"/>
    </xf>
    <xf numFmtId="41" fontId="31" fillId="0" borderId="0" xfId="75" applyNumberFormat="1" applyFont="1" applyFill="1" applyAlignment="1">
      <alignment vertical="center" wrapText="1"/>
    </xf>
    <xf numFmtId="41" fontId="30" fillId="0" borderId="0" xfId="75" applyNumberFormat="1" applyFont="1" applyFill="1" applyAlignment="1">
      <alignment vertical="center" wrapText="1"/>
    </xf>
    <xf numFmtId="10" fontId="30" fillId="0" borderId="0" xfId="75" applyNumberFormat="1" applyFont="1" applyFill="1" applyAlignment="1">
      <alignment horizontal="center" vertical="center" wrapText="1"/>
    </xf>
    <xf numFmtId="41" fontId="31" fillId="0" borderId="0" xfId="75" applyNumberFormat="1" applyFont="1" applyFill="1" applyAlignment="1">
      <alignment horizontal="center" vertical="center" wrapText="1"/>
    </xf>
    <xf numFmtId="0" fontId="30" fillId="0" borderId="15" xfId="75" applyNumberFormat="1" applyFont="1" applyFill="1" applyBorder="1" applyAlignment="1">
      <alignment horizontal="center" vertical="center" wrapText="1"/>
    </xf>
    <xf numFmtId="176" fontId="37" fillId="5" borderId="1" xfId="67" applyNumberFormat="1" applyFont="1" applyFill="1" applyBorder="1" applyAlignment="1" applyProtection="1">
      <alignment horizontal="left" vertical="center"/>
      <protection locked="0"/>
    </xf>
    <xf numFmtId="41" fontId="41" fillId="0" borderId="19" xfId="0" applyNumberFormat="1" applyFont="1" applyFill="1" applyBorder="1" applyAlignment="1">
      <alignment vertical="center" wrapText="1"/>
    </xf>
    <xf numFmtId="0" fontId="40" fillId="0" borderId="1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vertical="center"/>
    </xf>
    <xf numFmtId="41" fontId="41" fillId="0" borderId="1" xfId="0" applyNumberFormat="1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/>
    </xf>
    <xf numFmtId="41" fontId="41" fillId="0" borderId="21" xfId="76" applyNumberFormat="1" applyFont="1" applyFill="1" applyBorder="1" applyAlignment="1">
      <alignment horizontal="right" vertical="center" wrapText="1"/>
    </xf>
    <xf numFmtId="187" fontId="41" fillId="0" borderId="21" xfId="76" applyNumberFormat="1" applyFont="1" applyFill="1" applyBorder="1" applyAlignment="1">
      <alignment horizontal="right" vertical="center" wrapText="1"/>
    </xf>
    <xf numFmtId="187" fontId="41" fillId="0" borderId="30" xfId="75" applyNumberFormat="1" applyFont="1" applyFill="1" applyBorder="1" applyAlignment="1">
      <alignment horizontal="center" vertical="center" wrapText="1"/>
    </xf>
    <xf numFmtId="187" fontId="41" fillId="0" borderId="1" xfId="0" applyNumberFormat="1" applyFont="1" applyFill="1" applyBorder="1" applyAlignment="1">
      <alignment horizontal="right" vertical="center" wrapText="1"/>
    </xf>
    <xf numFmtId="187" fontId="41" fillId="0" borderId="1" xfId="76" applyNumberFormat="1" applyFont="1" applyFill="1" applyBorder="1" applyAlignment="1">
      <alignment horizontal="right" vertical="center" wrapText="1"/>
    </xf>
    <xf numFmtId="187" fontId="41" fillId="0" borderId="18" xfId="75" applyNumberFormat="1" applyFont="1" applyFill="1" applyBorder="1" applyAlignment="1">
      <alignment horizontal="right" vertical="center" wrapText="1"/>
    </xf>
    <xf numFmtId="0" fontId="41" fillId="0" borderId="1" xfId="0" applyNumberFormat="1" applyFont="1" applyFill="1" applyBorder="1" applyAlignment="1">
      <alignment horizontal="center" vertical="center" wrapText="1"/>
    </xf>
    <xf numFmtId="187" fontId="42" fillId="0" borderId="18" xfId="75" applyNumberFormat="1" applyFont="1" applyFill="1" applyBorder="1" applyAlignment="1">
      <alignment horizontal="center" vertical="center" wrapText="1"/>
    </xf>
    <xf numFmtId="41" fontId="41" fillId="0" borderId="31" xfId="0" applyNumberFormat="1" applyFont="1" applyFill="1" applyBorder="1" applyAlignment="1">
      <alignment vertical="center" wrapText="1"/>
    </xf>
    <xf numFmtId="41" fontId="41" fillId="0" borderId="20" xfId="0" applyNumberFormat="1" applyFont="1" applyFill="1" applyBorder="1" applyAlignment="1">
      <alignment horizontal="center" vertical="center" wrapText="1"/>
    </xf>
    <xf numFmtId="0" fontId="41" fillId="0" borderId="20" xfId="0" applyNumberFormat="1" applyFont="1" applyFill="1" applyBorder="1" applyAlignment="1">
      <alignment horizontal="center" vertical="center" wrapText="1"/>
    </xf>
    <xf numFmtId="187" fontId="41" fillId="0" borderId="20" xfId="0" applyNumberFormat="1" applyFont="1" applyFill="1" applyBorder="1" applyAlignment="1">
      <alignment horizontal="right" vertical="center" wrapText="1"/>
    </xf>
    <xf numFmtId="187" fontId="41" fillId="0" borderId="20" xfId="76" applyNumberFormat="1" applyFont="1" applyFill="1" applyBorder="1" applyAlignment="1">
      <alignment horizontal="right" vertical="center" wrapText="1"/>
    </xf>
    <xf numFmtId="187" fontId="41" fillId="0" borderId="32" xfId="75" applyNumberFormat="1" applyFont="1" applyFill="1" applyBorder="1" applyAlignment="1">
      <alignment horizontal="right" vertical="center" wrapText="1"/>
    </xf>
    <xf numFmtId="41" fontId="43" fillId="0" borderId="33" xfId="76" applyNumberFormat="1" applyFont="1" applyFill="1" applyBorder="1" applyAlignment="1">
      <alignment horizontal="center" vertical="center" wrapText="1"/>
    </xf>
    <xf numFmtId="41" fontId="43" fillId="0" borderId="9" xfId="76" applyNumberFormat="1" applyFont="1" applyFill="1" applyBorder="1" applyAlignment="1">
      <alignment horizontal="center" vertical="center" wrapText="1"/>
    </xf>
    <xf numFmtId="187" fontId="43" fillId="0" borderId="9" xfId="76" applyNumberFormat="1" applyFont="1" applyFill="1" applyBorder="1" applyAlignment="1">
      <alignment horizontal="right" vertical="center" wrapText="1"/>
    </xf>
    <xf numFmtId="187" fontId="41" fillId="0" borderId="13" xfId="75" applyNumberFormat="1" applyFont="1" applyFill="1" applyBorder="1" applyAlignment="1">
      <alignment horizontal="right" vertical="center" wrapText="1"/>
    </xf>
    <xf numFmtId="187" fontId="39" fillId="0" borderId="1" xfId="0" applyNumberFormat="1" applyFont="1" applyFill="1" applyBorder="1" applyAlignment="1">
      <alignment horizontal="right" vertical="center"/>
    </xf>
    <xf numFmtId="0" fontId="44" fillId="0" borderId="1" xfId="0" applyFont="1" applyFill="1" applyBorder="1" applyAlignment="1">
      <alignment horizontal="center" vertical="center"/>
    </xf>
    <xf numFmtId="176" fontId="3" fillId="0" borderId="7" xfId="66" applyNumberFormat="1" applyFont="1" applyFill="1" applyBorder="1" applyAlignment="1">
      <alignment horizontal="right" vertical="center"/>
    </xf>
    <xf numFmtId="176" fontId="3" fillId="0" borderId="8" xfId="66" applyNumberFormat="1" applyFont="1" applyFill="1" applyBorder="1" applyAlignment="1">
      <alignment horizontal="right" vertical="center"/>
    </xf>
    <xf numFmtId="176" fontId="3" fillId="0" borderId="22" xfId="66" applyNumberFormat="1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6" fontId="32" fillId="0" borderId="1" xfId="74" applyNumberFormat="1" applyFont="1" applyBorder="1" applyAlignment="1" applyProtection="1">
      <alignment horizontal="center" vertical="center"/>
      <protection locked="0"/>
    </xf>
    <xf numFmtId="176" fontId="32" fillId="6" borderId="1" xfId="74" applyNumberFormat="1" applyFont="1" applyFill="1" applyBorder="1" applyAlignment="1" applyProtection="1">
      <alignment horizontal="center" vertical="center"/>
      <protection locked="0"/>
    </xf>
    <xf numFmtId="176" fontId="32" fillId="0" borderId="4" xfId="74" applyNumberFormat="1" applyFont="1" applyBorder="1" applyAlignment="1" applyProtection="1">
      <alignment horizontal="center" vertical="center"/>
      <protection locked="0"/>
    </xf>
    <xf numFmtId="176" fontId="32" fillId="0" borderId="14" xfId="74" applyNumberFormat="1" applyFont="1" applyBorder="1" applyAlignment="1" applyProtection="1">
      <alignment horizontal="center" vertical="center"/>
      <protection locked="0"/>
    </xf>
    <xf numFmtId="176" fontId="35" fillId="5" borderId="1" xfId="74" applyNumberFormat="1" applyFont="1" applyFill="1" applyBorder="1" applyAlignment="1" applyProtection="1">
      <alignment horizontal="center" vertical="center"/>
      <protection locked="0"/>
    </xf>
    <xf numFmtId="176" fontId="34" fillId="0" borderId="0" xfId="74" quotePrefix="1" applyNumberFormat="1" applyFont="1" applyBorder="1" applyAlignment="1">
      <alignment horizontal="center" vertical="center"/>
    </xf>
    <xf numFmtId="0" fontId="32" fillId="0" borderId="0" xfId="0" applyFont="1" applyBorder="1"/>
    <xf numFmtId="176" fontId="35" fillId="0" borderId="23" xfId="74" applyNumberFormat="1" applyFont="1" applyBorder="1" applyAlignment="1" applyProtection="1">
      <alignment vertical="center"/>
      <protection locked="0"/>
    </xf>
    <xf numFmtId="0" fontId="35" fillId="0" borderId="24" xfId="74" applyFont="1" applyBorder="1" applyAlignment="1">
      <alignment vertical="center"/>
    </xf>
    <xf numFmtId="0" fontId="35" fillId="0" borderId="25" xfId="74" applyFont="1" applyBorder="1" applyAlignment="1">
      <alignment vertical="center"/>
    </xf>
    <xf numFmtId="176" fontId="32" fillId="0" borderId="1" xfId="74" applyNumberFormat="1" applyFont="1" applyBorder="1" applyAlignment="1" applyProtection="1">
      <alignment horizontal="center" vertical="center" wrapText="1"/>
      <protection locked="0"/>
    </xf>
    <xf numFmtId="0" fontId="32" fillId="0" borderId="1" xfId="74" applyFont="1" applyBorder="1" applyAlignment="1">
      <alignment horizontal="center" vertical="center"/>
    </xf>
    <xf numFmtId="0" fontId="32" fillId="0" borderId="1" xfId="74" applyFont="1" applyBorder="1" applyAlignment="1">
      <alignment vertical="center"/>
    </xf>
    <xf numFmtId="176" fontId="32" fillId="0" borderId="20" xfId="74" applyNumberFormat="1" applyFont="1" applyBorder="1" applyAlignment="1" applyProtection="1">
      <alignment horizontal="center" vertical="center" wrapText="1"/>
      <protection locked="0"/>
    </xf>
    <xf numFmtId="176" fontId="32" fillId="0" borderId="24" xfId="74" applyNumberFormat="1" applyFont="1" applyBorder="1" applyAlignment="1" applyProtection="1">
      <alignment horizontal="center" vertical="center" wrapText="1"/>
      <protection locked="0"/>
    </xf>
    <xf numFmtId="176" fontId="32" fillId="0" borderId="21" xfId="74" applyNumberFormat="1" applyFont="1" applyBorder="1" applyAlignment="1" applyProtection="1">
      <alignment horizontal="center" vertical="center" wrapText="1"/>
      <protection locked="0"/>
    </xf>
    <xf numFmtId="0" fontId="30" fillId="0" borderId="27" xfId="75" applyNumberFormat="1" applyFont="1" applyFill="1" applyBorder="1" applyAlignment="1">
      <alignment horizontal="center" vertical="center" wrapText="1"/>
    </xf>
    <xf numFmtId="0" fontId="30" fillId="0" borderId="29" xfId="75" applyNumberFormat="1" applyFont="1" applyFill="1" applyBorder="1" applyAlignment="1">
      <alignment vertical="center" wrapText="1"/>
    </xf>
    <xf numFmtId="41" fontId="38" fillId="0" borderId="0" xfId="75" applyNumberFormat="1" applyFont="1" applyFill="1" applyAlignment="1">
      <alignment horizontal="center" vertical="center" wrapText="1"/>
    </xf>
    <xf numFmtId="176" fontId="30" fillId="0" borderId="0" xfId="74" applyNumberFormat="1" applyFont="1" applyFill="1" applyBorder="1" applyAlignment="1" applyProtection="1">
      <alignment horizontal="left" vertical="center"/>
      <protection locked="0"/>
    </xf>
    <xf numFmtId="0" fontId="30" fillId="0" borderId="26" xfId="75" applyNumberFormat="1" applyFont="1" applyFill="1" applyBorder="1" applyAlignment="1">
      <alignment horizontal="center" vertical="center" wrapText="1"/>
    </xf>
    <xf numFmtId="0" fontId="30" fillId="0" borderId="28" xfId="75" applyNumberFormat="1" applyFont="1" applyFill="1" applyBorder="1" applyAlignment="1">
      <alignment horizontal="center" vertical="center" wrapText="1"/>
    </xf>
    <xf numFmtId="0" fontId="30" fillId="0" borderId="16" xfId="75" applyNumberFormat="1" applyFont="1" applyFill="1" applyBorder="1" applyAlignment="1">
      <alignment horizontal="center" vertical="center" wrapText="1"/>
    </xf>
    <xf numFmtId="0" fontId="30" fillId="0" borderId="15" xfId="75" applyNumberFormat="1" applyFont="1" applyFill="1" applyBorder="1" applyAlignment="1">
      <alignment vertical="center" wrapText="1"/>
    </xf>
    <xf numFmtId="0" fontId="30" fillId="0" borderId="15" xfId="75" applyNumberFormat="1" applyFont="1" applyFill="1" applyBorder="1" applyAlignment="1">
      <alignment horizontal="center" vertical="center" wrapText="1"/>
    </xf>
  </cellXfs>
  <cellStyles count="79">
    <cellStyle name="#,##0" xfId="1"/>
    <cellStyle name="??&amp;O?&amp;H?_x0008_??_x0007__x0001__x0001_" xfId="2"/>
    <cellStyle name="0.0" xfId="3"/>
    <cellStyle name="0.00" xfId="4"/>
    <cellStyle name="¹eº" xfId="5"/>
    <cellStyle name="90" xfId="6"/>
    <cellStyle name="Aⓒ" xfId="7"/>
    <cellStyle name="Aⓒ­￠￢￠" xfId="8"/>
    <cellStyle name="Ae" xfId="9"/>
    <cellStyle name="Aee­ [" xfId="10"/>
    <cellStyle name="AeE­ [0]_¸ðCu¸·" xfId="11"/>
    <cellStyle name="ÅëÈ­ [0]_¸ðÇü¸·" xfId="12"/>
    <cellStyle name="AeE­_¸ðCu¸·" xfId="13"/>
    <cellStyle name="ÅëÈ­_¸ðÇü¸·" xfId="14"/>
    <cellStyle name="Aee¡ⓒ " xfId="15"/>
    <cellStyle name="Aþ" xfId="16"/>
    <cellStyle name="Aþ¸¶ [" xfId="17"/>
    <cellStyle name="AÞ¸¶ [0]_¸ðCu¸·" xfId="18"/>
    <cellStyle name="ÄÞ¸¶ [0]_¸ðÇü¸·" xfId="19"/>
    <cellStyle name="AÞ¸¶_¸ðCu¸·" xfId="20"/>
    <cellStyle name="ÄÞ¸¶_¸ðÇü¸·" xfId="21"/>
    <cellStyle name="C¡" xfId="22"/>
    <cellStyle name="C￥" xfId="23"/>
    <cellStyle name="C￥AØ_¸ðCu¸·" xfId="24"/>
    <cellStyle name="Ç¥ÁØ_¸ðÇü¸·" xfId="25"/>
    <cellStyle name="C￥AØ_°­´c (2)" xfId="26"/>
    <cellStyle name="Ç¥ÁØ_°­´ç (2)" xfId="27"/>
    <cellStyle name="category" xfId="28"/>
    <cellStyle name="ⓒoe" xfId="29"/>
    <cellStyle name="Comma [0]_ SG&amp;A Bridge " xfId="30"/>
    <cellStyle name="comma zerodec" xfId="31"/>
    <cellStyle name="Comma_ SG&amp;A Bridge " xfId="32"/>
    <cellStyle name="Currency [0]_ SG&amp;A Bridge " xfId="33"/>
    <cellStyle name="Currency_ SG&amp;A Bridge " xfId="34"/>
    <cellStyle name="Currency1" xfId="35"/>
    <cellStyle name="Dollar (zero dec)" xfId="36"/>
    <cellStyle name="F2" xfId="37"/>
    <cellStyle name="F3" xfId="38"/>
    <cellStyle name="F4" xfId="39"/>
    <cellStyle name="F5" xfId="40"/>
    <cellStyle name="F6" xfId="41"/>
    <cellStyle name="F7" xfId="42"/>
    <cellStyle name="F8" xfId="43"/>
    <cellStyle name="Grey" xfId="44"/>
    <cellStyle name="HEADER" xfId="45"/>
    <cellStyle name="Header1" xfId="46"/>
    <cellStyle name="Header2" xfId="47"/>
    <cellStyle name="Input [yellow]" xfId="48"/>
    <cellStyle name="Model" xfId="49"/>
    <cellStyle name="no dec" xfId="50"/>
    <cellStyle name="Normal - Style1" xfId="51"/>
    <cellStyle name="Normal_ SG&amp;A Bridge " xfId="52"/>
    <cellStyle name="Percent [2]" xfId="53"/>
    <cellStyle name="subhead" xfId="54"/>
    <cellStyle name="title [1]" xfId="55"/>
    <cellStyle name="title [2]" xfId="56"/>
    <cellStyle name="뒤에 오는 하이퍼링크_면천건축내역(발주조정중)" xfId="57"/>
    <cellStyle name="똿뗦먛귟 [0.00]_PRODUCT DETAIL Q1" xfId="58"/>
    <cellStyle name="똿뗦먛귟_PRODUCT DETAIL Q1" xfId="59"/>
    <cellStyle name="믅됞 [0.00]_PRODUCT DETAIL Q1" xfId="60"/>
    <cellStyle name="믅됞_PRODUCT DETAIL Q1" xfId="61"/>
    <cellStyle name="백분율" xfId="62" builtinId="5"/>
    <cellStyle name="백분율 [0]" xfId="63"/>
    <cellStyle name="백분율 [2]" xfId="64"/>
    <cellStyle name="뷭?_BOOKSHIP" xfId="65"/>
    <cellStyle name="쉼표 [0]" xfId="66" builtinId="6"/>
    <cellStyle name="쉼표_내역서 틀" xfId="67"/>
    <cellStyle name="스타일 1" xfId="68"/>
    <cellStyle name="지정되지 않음" xfId="69"/>
    <cellStyle name="콤마 [0]_ 내역서" xfId="70"/>
    <cellStyle name="콤마 [2]" xfId="71"/>
    <cellStyle name="콤마_ 내역서" xfId="72"/>
    <cellStyle name="통화 [0]_내역서 틀" xfId="73"/>
    <cellStyle name="표준" xfId="0" builtinId="0"/>
    <cellStyle name="표준 4" xfId="78"/>
    <cellStyle name="표준_내역서 틀" xfId="74"/>
    <cellStyle name="표준_연동초등학교 교사증축 전기시설공사(최종)" xfId="75"/>
    <cellStyle name="표준_장기초등학교 다목적교실 증축 전기시설공사 " xfId="76"/>
    <cellStyle name="표쥰" xfId="77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2</xdr:col>
      <xdr:colOff>1533525</xdr:colOff>
      <xdr:row>3</xdr:row>
      <xdr:rowOff>180975</xdr:rowOff>
    </xdr:to>
    <xdr:sp macro="" textlink="">
      <xdr:nvSpPr>
        <xdr:cNvPr id="5623" name="Line 40"/>
        <xdr:cNvSpPr>
          <a:spLocks noChangeShapeType="1"/>
        </xdr:cNvSpPr>
      </xdr:nvSpPr>
      <xdr:spPr bwMode="auto">
        <a:xfrm>
          <a:off x="485775" y="866775"/>
          <a:ext cx="2028825" cy="171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\&#47196;&#52972;%20&#46356;&#49828;&#53356;%20(d)\A&#45236;&#50669;,&#49328;&#52636;&#49436;(2000~)\&#12596;&#52649;&#52397;&#45224;&#46020;&#44368;&#50977;&#52397;\&#52380;&#50504;&#44368;&#50977;&#52397;\&#52397;&#50857;&#52488;(&#45236;&#50669;,&#49328;&#52636;)\Documents%20and%20Settings\&#49324;&#50857;&#51088;\My%20Documents\&#49900;&#51116;&#54788;\&#44277;&#49324;%20&#44288;&#47144;\2004&#46020;%20&#49884;&#49444;&#49324;&#50629;\2004&#51068;&#50948;&#45824;&#44032;\2004%20&#51204;&#44592;,&#53685;&#49888;&#48512;&#48516;%20&#47932;&#44032;&#51312;&#49324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53944;&#48513;\C\BAKUP\OLD-E\1760\1766\1766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\&#47196;&#52972;%20&#46356;&#49828;&#53356;%20(d)\My%20Documents\My%20eBooks\WORK\My%20Documents\&#44032;&#47196;&#46321;&#49444;&#44228;\&#45236;&#50669;&#49436;\&#54364;&#51456;&#45236;&#50669;&#49436;\&#54616;&#49345;&#46020;&#47196;\ILW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\&#47196;&#52972;%20&#46356;&#49828;&#53356;%20(d)\Documents%20and%20Settings\Administrator\Local%20Settings\Temporary%20Internet%20Files\Content.IE5\0H2B0PY3\&#44060;&#49888;&#51068;&#50948;-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\&#47196;&#52972;%20&#46356;&#49828;&#53356;%20(d)\Documents%20and%20Settings\Administrator\Local%20Settings\Temporary%20Internet%20Files\Content.IE5\0H2B0PY3\&#47732;&#52380;&#51064;&#53580;&#47532;&#50612;(&#48156;&#51452;&#51312;&#51221;&#51473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\&#47196;&#52972;%20&#46356;&#49828;&#53356;%20(d)\&#50641;&#49444;%20&#48320;&#54872;&#48169;\b&#52649;&#52397;&#45224;&#46020;&#44368;&#50977;&#52397;\c&#52380;&#50504;&#44368;&#50977;&#52397;\2003&#45380;\&#46041;&#49457;&#51473;&#54617;&#44368;%20&#44553;&#49885;&#49892;%20&#51613;&#52629;%20&#51204;&#44592;&#49884;&#49444;&#44277;&#49324;(&#52572;&#5133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1;&#49444;%20&#48320;&#54872;&#48169;\b&#52649;&#52397;&#45224;&#46020;&#44368;&#50977;&#52397;\c&#52380;&#50504;&#44368;&#50977;&#52397;\2003&#45380;\&#46041;&#49457;&#51473;&#54617;&#44368;%20&#44553;&#49885;&#49892;%20&#51613;&#52629;%20&#51204;&#44592;&#49884;&#49444;&#44277;&#49324;(&#52572;&#51333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4204;&#51201;&#49436;\Project\&#49688;&#50896;&#48124;&#51088;&#50669;&#49324;\&#49688;&#50896;&#48124;&#51088;&#50669;&#49324;&#44204;&#51201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\&#47196;&#52972;%20&#46356;&#49828;&#53356;%20(d)\A&#45236;&#50669;,&#49328;&#52636;&#49436;(2000~)\&#12609;&#45800;&#44032;&#54364;,&#44592;&#48376;&#45236;&#50669;&#49436;\2005&#45380;\2005&#45380;%20&#46020;&#44368;&#50977;&#52397;%20&#47932;&#44032;&#51088;&#47308;&#54364;\_05&#45380;%20&#53664;&#47785;&#51068;&#50948;&#45824;&#44032;%20&#48143;%20&#47932;&#44032;&#51312;&#49324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RAGON\&#45236;&#50669;&#49436;\&#44552;&#48337;&#47196;3-1\&#45236;&#50669;&#49436;\&#54364;&#51456;&#45236;&#50669;&#49436;\&#54616;&#49345;&#46020;&#47196;\ILWI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47924;&#49892;\&#47196;&#52972;%20&#46356;&#49828;&#53356;%20(d)\Documents%20and%20Settings\Administrator\Local%20Settings\Temporary%20Internet%20Files\Content.IE5\0H2B0PY3\&#50724;&#48393;&#44512;02\&#52404;&#50977;&#44288;1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7564;&#51025;\D\2&#50641;&#49472;&#47928;&#49436;\02-&#52397;&#51452;&#44368;&#50896;&#45824;\1766\1790\179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"/>
      <sheetName val="1000"/>
      <sheetName val="000000"/>
      <sheetName val="VXXXXXX"/>
      <sheetName val="표지"/>
      <sheetName val="노무비"/>
      <sheetName val="터파기"/>
      <sheetName val="찾아보기"/>
      <sheetName val="단가조사표"/>
      <sheetName val="재료비 등락 비교표"/>
      <sheetName val="조명기구"/>
      <sheetName val="구성품가격조사"/>
      <sheetName val="분전반조립공량표"/>
      <sheetName val="사용전검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1766-1"/>
      <sheetName val="원가계산서"/>
      <sheetName val="노무비"/>
      <sheetName val="인건-측정"/>
      <sheetName val="터널조도"/>
      <sheetName val="노임"/>
      <sheetName val="수량산출"/>
      <sheetName val="Macro(차단기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4"/>
      <sheetName val="Sheet2"/>
    </sheetNames>
    <sheetDataSet>
      <sheetData sheetId="0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단가비교표"/>
      <sheetName val="가설"/>
      <sheetName val="기계시공"/>
      <sheetName val="토"/>
      <sheetName val="철근"/>
      <sheetName val="철골"/>
      <sheetName val="타일"/>
      <sheetName val="석"/>
      <sheetName val="방수"/>
      <sheetName val="미장"/>
      <sheetName val="금속"/>
      <sheetName val="창호"/>
      <sheetName val="유리"/>
      <sheetName val="도장"/>
      <sheetName val="수장"/>
      <sheetName val="부대"/>
      <sheetName val="Sheet2"/>
      <sheetName val="철거"/>
      <sheetName val="조경"/>
      <sheetName val="기계시공(근본)"/>
      <sheetName val="부대(근본)"/>
    </sheetNames>
    <sheetDataSet>
      <sheetData sheetId="0"/>
      <sheetData sheetId="1">
        <row r="3">
          <cell r="A3" t="str">
            <v>[가설사무소]</v>
          </cell>
          <cell r="B3" t="str">
            <v>[3개월미만]</v>
          </cell>
          <cell r="C3" t="str">
            <v>[개당]</v>
          </cell>
          <cell r="E3" t="str">
            <v xml:space="preserve"> </v>
          </cell>
          <cell r="J3" t="str">
            <v xml:space="preserve"> </v>
          </cell>
          <cell r="L3" t="str">
            <v>제  1 호표</v>
          </cell>
        </row>
        <row r="4">
          <cell r="A4" t="str">
            <v>콘테이너하우스</v>
          </cell>
          <cell r="B4" t="str">
            <v>2.4M * 6 M *2.6 M</v>
          </cell>
          <cell r="C4" t="str">
            <v>개</v>
          </cell>
          <cell r="D4">
            <v>0.12</v>
          </cell>
          <cell r="H4" t="str">
            <v xml:space="preserve"> </v>
          </cell>
          <cell r="I4">
            <v>1600000</v>
          </cell>
          <cell r="J4">
            <v>192000</v>
          </cell>
          <cell r="K4">
            <v>192000</v>
          </cell>
          <cell r="L4" t="str">
            <v>현장도착도</v>
          </cell>
        </row>
        <row r="5">
          <cell r="A5" t="str">
            <v>비계공</v>
          </cell>
          <cell r="B5" t="str">
            <v xml:space="preserve"> </v>
          </cell>
          <cell r="C5" t="str">
            <v>인</v>
          </cell>
          <cell r="D5">
            <v>0.44</v>
          </cell>
          <cell r="E5" t="str">
            <v xml:space="preserve"> </v>
          </cell>
          <cell r="F5" t="str">
            <v xml:space="preserve"> </v>
          </cell>
          <cell r="G5">
            <v>75140</v>
          </cell>
          <cell r="H5">
            <v>33061.599999999999</v>
          </cell>
          <cell r="I5" t="str">
            <v xml:space="preserve"> </v>
          </cell>
          <cell r="J5" t="str">
            <v xml:space="preserve"> </v>
          </cell>
          <cell r="K5">
            <v>33061.599999999999</v>
          </cell>
        </row>
        <row r="6">
          <cell r="A6" t="str">
            <v>특별인부</v>
          </cell>
          <cell r="B6" t="str">
            <v xml:space="preserve"> </v>
          </cell>
          <cell r="C6" t="str">
            <v>인</v>
          </cell>
          <cell r="D6">
            <v>0.22</v>
          </cell>
          <cell r="E6" t="str">
            <v xml:space="preserve"> </v>
          </cell>
          <cell r="F6" t="str">
            <v xml:space="preserve"> </v>
          </cell>
          <cell r="G6">
            <v>55970</v>
          </cell>
          <cell r="H6">
            <v>12313.4</v>
          </cell>
          <cell r="I6" t="str">
            <v xml:space="preserve"> </v>
          </cell>
          <cell r="J6" t="str">
            <v xml:space="preserve"> </v>
          </cell>
          <cell r="K6">
            <v>12313.4</v>
          </cell>
        </row>
        <row r="7">
          <cell r="A7" t="str">
            <v>운반비(편도)</v>
          </cell>
          <cell r="B7" t="str">
            <v>화물차6톤10km(부가제외)</v>
          </cell>
          <cell r="C7" t="str">
            <v>대</v>
          </cell>
          <cell r="D7">
            <v>1</v>
          </cell>
          <cell r="E7" t="str">
            <v xml:space="preserve"> </v>
          </cell>
          <cell r="F7" t="str">
            <v xml:space="preserve"> </v>
          </cell>
          <cell r="G7" t="str">
            <v xml:space="preserve"> </v>
          </cell>
          <cell r="H7" t="str">
            <v xml:space="preserve"> </v>
          </cell>
          <cell r="I7">
            <v>49500</v>
          </cell>
          <cell r="J7">
            <v>49500</v>
          </cell>
          <cell r="K7">
            <v>49500</v>
          </cell>
          <cell r="L7" t="str">
            <v>물자부180</v>
          </cell>
        </row>
        <row r="8">
          <cell r="A8" t="str">
            <v>양중기계:유압식백호우0.7</v>
          </cell>
          <cell r="B8" t="str">
            <v>경비=기계재료+기계경비</v>
          </cell>
          <cell r="C8" t="str">
            <v>시간</v>
          </cell>
          <cell r="D8">
            <v>4</v>
          </cell>
          <cell r="G8">
            <v>19146</v>
          </cell>
          <cell r="H8">
            <v>76584</v>
          </cell>
          <cell r="I8">
            <v>22965</v>
          </cell>
          <cell r="J8">
            <v>91860</v>
          </cell>
          <cell r="K8">
            <v>168444</v>
          </cell>
          <cell r="L8" t="str">
            <v>물자부 68</v>
          </cell>
        </row>
        <row r="9">
          <cell r="A9" t="str">
            <v>소    계</v>
          </cell>
          <cell r="B9" t="str">
            <v xml:space="preserve"> </v>
          </cell>
          <cell r="C9" t="str">
            <v xml:space="preserve"> </v>
          </cell>
          <cell r="D9" t="str">
            <v xml:space="preserve"> </v>
          </cell>
          <cell r="E9" t="str">
            <v xml:space="preserve"> </v>
          </cell>
          <cell r="H9">
            <v>121959</v>
          </cell>
          <cell r="I9" t="str">
            <v xml:space="preserve"> </v>
          </cell>
          <cell r="J9">
            <v>333360</v>
          </cell>
          <cell r="K9">
            <v>455319</v>
          </cell>
        </row>
        <row r="12">
          <cell r="A12" t="str">
            <v xml:space="preserve"> </v>
          </cell>
          <cell r="B12" t="str">
            <v xml:space="preserve"> 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</row>
        <row r="13">
          <cell r="A13" t="str">
            <v>[가설창고]</v>
          </cell>
          <cell r="B13" t="str">
            <v>[3개월미만]</v>
          </cell>
          <cell r="C13" t="str">
            <v>[개당]</v>
          </cell>
          <cell r="E13" t="str">
            <v xml:space="preserve"> </v>
          </cell>
          <cell r="J13" t="str">
            <v xml:space="preserve"> </v>
          </cell>
          <cell r="L13" t="str">
            <v>제  2 호표</v>
          </cell>
        </row>
        <row r="14">
          <cell r="A14" t="str">
            <v>콘테이너하우스</v>
          </cell>
          <cell r="B14" t="str">
            <v>2.4M * 6 M *2.6 M</v>
          </cell>
          <cell r="C14" t="str">
            <v>개</v>
          </cell>
          <cell r="D14">
            <v>0.12</v>
          </cell>
          <cell r="H14" t="str">
            <v xml:space="preserve"> </v>
          </cell>
          <cell r="I14">
            <v>1400000</v>
          </cell>
          <cell r="J14">
            <v>168000</v>
          </cell>
          <cell r="K14">
            <v>168000</v>
          </cell>
          <cell r="L14" t="str">
            <v>현장도착도</v>
          </cell>
        </row>
        <row r="15">
          <cell r="A15" t="str">
            <v>비계공</v>
          </cell>
          <cell r="B15" t="str">
            <v xml:space="preserve"> </v>
          </cell>
          <cell r="C15" t="str">
            <v>인</v>
          </cell>
          <cell r="D15">
            <v>0.44</v>
          </cell>
          <cell r="E15" t="str">
            <v xml:space="preserve"> </v>
          </cell>
          <cell r="F15" t="str">
            <v xml:space="preserve"> </v>
          </cell>
          <cell r="G15">
            <v>75140</v>
          </cell>
          <cell r="H15">
            <v>33061.599999999999</v>
          </cell>
          <cell r="I15" t="str">
            <v xml:space="preserve"> </v>
          </cell>
          <cell r="J15" t="str">
            <v xml:space="preserve"> </v>
          </cell>
          <cell r="K15">
            <v>33061.599999999999</v>
          </cell>
        </row>
        <row r="16">
          <cell r="A16" t="str">
            <v>특별인부</v>
          </cell>
          <cell r="B16" t="str">
            <v xml:space="preserve"> </v>
          </cell>
          <cell r="C16" t="str">
            <v>인</v>
          </cell>
          <cell r="D16">
            <v>0.22</v>
          </cell>
          <cell r="E16" t="str">
            <v xml:space="preserve"> </v>
          </cell>
          <cell r="F16" t="str">
            <v xml:space="preserve"> </v>
          </cell>
          <cell r="G16">
            <v>55970</v>
          </cell>
          <cell r="H16">
            <v>12313.4</v>
          </cell>
          <cell r="I16" t="str">
            <v xml:space="preserve"> </v>
          </cell>
          <cell r="J16" t="str">
            <v xml:space="preserve"> </v>
          </cell>
          <cell r="K16">
            <v>12313.4</v>
          </cell>
        </row>
        <row r="17">
          <cell r="A17" t="str">
            <v>운반비(왕복)</v>
          </cell>
          <cell r="B17" t="str">
            <v>화물차6톤10km(부가제외)</v>
          </cell>
          <cell r="C17" t="str">
            <v>대</v>
          </cell>
          <cell r="D17">
            <v>1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>
            <v>49500</v>
          </cell>
          <cell r="J17">
            <v>49500</v>
          </cell>
          <cell r="K17">
            <v>49500</v>
          </cell>
          <cell r="L17" t="str">
            <v>물자부180</v>
          </cell>
        </row>
        <row r="18">
          <cell r="A18" t="str">
            <v>양중기계:유압식백호우0.7</v>
          </cell>
          <cell r="B18" t="str">
            <v>경비=기계재료+기계경비</v>
          </cell>
          <cell r="C18" t="str">
            <v>시간</v>
          </cell>
          <cell r="D18">
            <v>4</v>
          </cell>
          <cell r="G18">
            <v>19146</v>
          </cell>
          <cell r="H18">
            <v>76584</v>
          </cell>
          <cell r="I18">
            <v>22965</v>
          </cell>
          <cell r="J18">
            <v>91860</v>
          </cell>
          <cell r="K18">
            <v>168444</v>
          </cell>
          <cell r="L18" t="str">
            <v>물자부 68</v>
          </cell>
        </row>
        <row r="19">
          <cell r="A19" t="str">
            <v>소    계</v>
          </cell>
          <cell r="B19" t="str">
            <v xml:space="preserve"> 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H19">
            <v>121959</v>
          </cell>
          <cell r="I19" t="str">
            <v xml:space="preserve"> </v>
          </cell>
          <cell r="J19">
            <v>309360</v>
          </cell>
          <cell r="K19">
            <v>431319</v>
          </cell>
        </row>
        <row r="23">
          <cell r="A23" t="str">
            <v>[수평규준틀설치]</v>
          </cell>
          <cell r="B23" t="str">
            <v>[귀규준틀]</v>
          </cell>
          <cell r="C23" t="str">
            <v>[개당]</v>
          </cell>
          <cell r="D23" t="str">
            <v xml:space="preserve"> </v>
          </cell>
          <cell r="F23" t="str">
            <v xml:space="preserve"> </v>
          </cell>
          <cell r="H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>제     호표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인테리어(원가)"/>
      <sheetName val="인테리어내역 "/>
      <sheetName val="일위대가"/>
      <sheetName val="산출근거"/>
    </sheetNames>
    <sheetDataSet>
      <sheetData sheetId="0"/>
      <sheetData sheetId="1"/>
      <sheetData sheetId="2"/>
      <sheetData sheetId="3">
        <row r="6">
          <cell r="C6" t="str">
            <v>고객쉼터25.86+공중실60.80+현업실68.33+화장실복도9.92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전기내역서"/>
      <sheetName val="통신내역서"/>
      <sheetName val="소방내역서"/>
      <sheetName val="일위대가표"/>
      <sheetName val="표지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원가계산서"/>
      <sheetName val="전기내역서"/>
      <sheetName val="통신내역서"/>
      <sheetName val="소방내역서"/>
      <sheetName val="일위대가표"/>
      <sheetName val="표지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단"/>
      <sheetName val="단가산출"/>
      <sheetName val="일위대가(가설)"/>
      <sheetName val="수원민자역사견적서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0000000"/>
      <sheetName val="VXXXXXX"/>
      <sheetName val="가설"/>
      <sheetName val="토공"/>
      <sheetName val="CON'C"/>
      <sheetName val="조경"/>
      <sheetName val="포장 및 유지"/>
      <sheetName val="관공사"/>
      <sheetName val="장비기초 단가자료"/>
      <sheetName val="장비시간당경비"/>
      <sheetName val="자재단가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4">
          <cell r="C4">
            <v>92862</v>
          </cell>
        </row>
        <row r="36">
          <cell r="I36">
            <v>52585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4"/>
      <sheetName val="Sheet2"/>
      <sheetName val="인건비"/>
      <sheetName val="개요"/>
      <sheetName val="점검총괄"/>
      <sheetName val="노임"/>
      <sheetName val="노임(1차)"/>
      <sheetName val="갑지"/>
      <sheetName val="단위중량"/>
      <sheetName val="조직"/>
      <sheetName val="노무비"/>
      <sheetName val="유출B"/>
      <sheetName val="분전함신설"/>
      <sheetName val="접지1종"/>
      <sheetName val="단가 및 재료비"/>
      <sheetName val="일위대가"/>
      <sheetName val="설계명세서"/>
      <sheetName val="사업분석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4"/>
      <sheetName val="Sheet2"/>
      <sheetName val="산출내역서집계표"/>
      <sheetName val="단가조사서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건축(총괄)"/>
      <sheetName val="건축"/>
      <sheetName val="기계"/>
      <sheetName val="전기"/>
      <sheetName val="통신"/>
      <sheetName val="소방"/>
      <sheetName val="체육관내역"/>
      <sheetName val="주요자재"/>
      <sheetName val="조경"/>
      <sheetName val="가설공사"/>
      <sheetName val="토공사"/>
      <sheetName val="철근공사 "/>
      <sheetName val="조적공사"/>
      <sheetName val="타일공사"/>
      <sheetName val="석공사"/>
      <sheetName val="미장공사"/>
      <sheetName val="방수공사"/>
      <sheetName val="목공사"/>
      <sheetName val="수장공사"/>
      <sheetName val="창유리공"/>
      <sheetName val="금속공사"/>
      <sheetName val="도장공사"/>
      <sheetName val="지붕공사"/>
      <sheetName val="부대"/>
      <sheetName val="기계시공"/>
      <sheetName val="철거공사"/>
      <sheetName val="건축(총괄)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A3" t="str">
            <v>[가설사무소]</v>
          </cell>
          <cell r="B3" t="str">
            <v>[3개월미만]</v>
          </cell>
          <cell r="C3" t="str">
            <v>[개당]</v>
          </cell>
          <cell r="E3" t="str">
            <v xml:space="preserve"> </v>
          </cell>
          <cell r="J3" t="str">
            <v xml:space="preserve"> </v>
          </cell>
        </row>
        <row r="4">
          <cell r="A4" t="str">
            <v>콘테이너하우스</v>
          </cell>
          <cell r="B4" t="str">
            <v>2.4M * 6 M *2.6 M</v>
          </cell>
          <cell r="C4" t="str">
            <v>개</v>
          </cell>
          <cell r="D4">
            <v>0.12</v>
          </cell>
          <cell r="E4">
            <v>2200000</v>
          </cell>
          <cell r="F4">
            <v>264000</v>
          </cell>
          <cell r="H4" t="str">
            <v xml:space="preserve"> </v>
          </cell>
          <cell r="I4" t="str">
            <v xml:space="preserve"> </v>
          </cell>
          <cell r="J4" t="str">
            <v xml:space="preserve"> </v>
          </cell>
          <cell r="K4">
            <v>264000</v>
          </cell>
        </row>
        <row r="5">
          <cell r="A5" t="str">
            <v>비계공</v>
          </cell>
          <cell r="B5" t="str">
            <v xml:space="preserve"> </v>
          </cell>
          <cell r="C5" t="str">
            <v>인</v>
          </cell>
          <cell r="D5">
            <v>0.44</v>
          </cell>
          <cell r="E5" t="str">
            <v xml:space="preserve"> </v>
          </cell>
          <cell r="F5" t="str">
            <v xml:space="preserve"> </v>
          </cell>
          <cell r="G5">
            <v>67640</v>
          </cell>
          <cell r="H5">
            <v>29761.599999999999</v>
          </cell>
          <cell r="I5" t="str">
            <v xml:space="preserve"> </v>
          </cell>
          <cell r="J5" t="str">
            <v xml:space="preserve"> </v>
          </cell>
          <cell r="K5">
            <v>29761.599999999999</v>
          </cell>
        </row>
        <row r="6">
          <cell r="A6" t="str">
            <v>특별인부</v>
          </cell>
          <cell r="B6" t="str">
            <v xml:space="preserve"> </v>
          </cell>
          <cell r="C6" t="str">
            <v>인</v>
          </cell>
          <cell r="D6">
            <v>0.22</v>
          </cell>
          <cell r="E6" t="str">
            <v xml:space="preserve"> </v>
          </cell>
          <cell r="F6" t="str">
            <v xml:space="preserve"> </v>
          </cell>
          <cell r="G6">
            <v>51490</v>
          </cell>
          <cell r="H6">
            <v>11327.8</v>
          </cell>
          <cell r="I6" t="str">
            <v xml:space="preserve"> </v>
          </cell>
          <cell r="J6" t="str">
            <v xml:space="preserve"> </v>
          </cell>
          <cell r="K6">
            <v>11327.8</v>
          </cell>
        </row>
        <row r="7">
          <cell r="A7" t="str">
            <v>운반비(왕복)</v>
          </cell>
          <cell r="B7" t="str">
            <v>화물차6톤 10km</v>
          </cell>
          <cell r="C7" t="str">
            <v>대</v>
          </cell>
          <cell r="D7">
            <v>2</v>
          </cell>
          <cell r="E7" t="str">
            <v xml:space="preserve"> </v>
          </cell>
          <cell r="F7" t="str">
            <v xml:space="preserve"> </v>
          </cell>
          <cell r="G7" t="str">
            <v xml:space="preserve"> </v>
          </cell>
          <cell r="H7" t="str">
            <v xml:space="preserve"> </v>
          </cell>
          <cell r="I7">
            <v>49500</v>
          </cell>
          <cell r="J7">
            <v>99000</v>
          </cell>
          <cell r="K7">
            <v>99000</v>
          </cell>
          <cell r="L7" t="str">
            <v>*1.5(활대품)</v>
          </cell>
        </row>
        <row r="8">
          <cell r="A8" t="str">
            <v>양중기계</v>
          </cell>
          <cell r="B8" t="str">
            <v>포크레인0.7㎥</v>
          </cell>
          <cell r="C8" t="str">
            <v>시간</v>
          </cell>
          <cell r="D8">
            <v>4</v>
          </cell>
          <cell r="E8">
            <v>6610</v>
          </cell>
          <cell r="F8">
            <v>26440</v>
          </cell>
          <cell r="G8">
            <v>18785</v>
          </cell>
          <cell r="H8">
            <v>75140</v>
          </cell>
          <cell r="I8">
            <v>16654</v>
          </cell>
          <cell r="J8">
            <v>66616</v>
          </cell>
          <cell r="K8">
            <v>168196</v>
          </cell>
        </row>
        <row r="9">
          <cell r="A9" t="str">
            <v>소    계</v>
          </cell>
          <cell r="B9" t="str">
            <v xml:space="preserve"> </v>
          </cell>
          <cell r="C9" t="str">
            <v xml:space="preserve"> </v>
          </cell>
          <cell r="D9" t="str">
            <v xml:space="preserve"> </v>
          </cell>
          <cell r="E9" t="str">
            <v xml:space="preserve"> </v>
          </cell>
          <cell r="F9">
            <v>290440</v>
          </cell>
          <cell r="H9">
            <v>116229</v>
          </cell>
          <cell r="I9" t="str">
            <v xml:space="preserve"> </v>
          </cell>
          <cell r="J9">
            <v>165616</v>
          </cell>
          <cell r="K9">
            <v>572285</v>
          </cell>
        </row>
        <row r="10">
          <cell r="A10" t="str">
            <v xml:space="preserve"> </v>
          </cell>
          <cell r="B10" t="str">
            <v xml:space="preserve"> </v>
          </cell>
          <cell r="C10" t="str">
            <v xml:space="preserve"> </v>
          </cell>
          <cell r="D10" t="str">
            <v xml:space="preserve"> </v>
          </cell>
          <cell r="E10" t="str">
            <v xml:space="preserve"> </v>
          </cell>
          <cell r="F10" t="str">
            <v xml:space="preserve"> </v>
          </cell>
          <cell r="H10" t="str">
            <v xml:space="preserve"> </v>
          </cell>
          <cell r="I10" t="str">
            <v xml:space="preserve"> </v>
          </cell>
          <cell r="J10" t="str">
            <v xml:space="preserve"> </v>
          </cell>
          <cell r="K10" t="str">
            <v xml:space="preserve"> </v>
          </cell>
        </row>
        <row r="11">
          <cell r="A11" t="str">
            <v>[가설창고]</v>
          </cell>
          <cell r="B11" t="str">
            <v>[3개월미만]</v>
          </cell>
          <cell r="C11" t="str">
            <v>[개당]</v>
          </cell>
          <cell r="E11" t="str">
            <v xml:space="preserve"> </v>
          </cell>
          <cell r="J11" t="str">
            <v xml:space="preserve"> </v>
          </cell>
        </row>
        <row r="12">
          <cell r="A12" t="str">
            <v>콘테이너하우스</v>
          </cell>
          <cell r="B12" t="str">
            <v>2.4M * 6 M *2.6 M</v>
          </cell>
          <cell r="C12" t="str">
            <v>개</v>
          </cell>
          <cell r="D12">
            <v>0.12</v>
          </cell>
          <cell r="E12">
            <v>1600000</v>
          </cell>
          <cell r="F12">
            <v>192000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>
            <v>192000</v>
          </cell>
        </row>
        <row r="13">
          <cell r="A13" t="str">
            <v>비계공</v>
          </cell>
          <cell r="B13" t="str">
            <v xml:space="preserve"> </v>
          </cell>
          <cell r="C13" t="str">
            <v>인</v>
          </cell>
          <cell r="D13">
            <v>0.44</v>
          </cell>
          <cell r="E13" t="str">
            <v xml:space="preserve"> </v>
          </cell>
          <cell r="F13" t="str">
            <v xml:space="preserve"> </v>
          </cell>
          <cell r="G13">
            <v>67640</v>
          </cell>
          <cell r="H13">
            <v>29761.599999999999</v>
          </cell>
          <cell r="I13" t="str">
            <v xml:space="preserve"> </v>
          </cell>
          <cell r="J13" t="str">
            <v xml:space="preserve"> </v>
          </cell>
          <cell r="K13">
            <v>29761.599999999999</v>
          </cell>
        </row>
        <row r="14">
          <cell r="A14" t="str">
            <v>특별인부</v>
          </cell>
          <cell r="B14" t="str">
            <v xml:space="preserve"> </v>
          </cell>
          <cell r="C14" t="str">
            <v>인</v>
          </cell>
          <cell r="D14">
            <v>0.22</v>
          </cell>
          <cell r="E14" t="str">
            <v xml:space="preserve"> </v>
          </cell>
          <cell r="F14" t="str">
            <v xml:space="preserve"> </v>
          </cell>
          <cell r="G14">
            <v>51490</v>
          </cell>
          <cell r="H14">
            <v>11327.8</v>
          </cell>
          <cell r="I14" t="str">
            <v xml:space="preserve"> </v>
          </cell>
          <cell r="J14" t="str">
            <v xml:space="preserve"> </v>
          </cell>
          <cell r="K14">
            <v>11327.8</v>
          </cell>
        </row>
        <row r="15">
          <cell r="A15" t="str">
            <v>운반비(왕복)</v>
          </cell>
          <cell r="B15" t="str">
            <v>화물차6톤 10km</v>
          </cell>
          <cell r="C15" t="str">
            <v>대</v>
          </cell>
          <cell r="D15">
            <v>2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>
            <v>49500</v>
          </cell>
          <cell r="J15">
            <v>99000</v>
          </cell>
          <cell r="K15">
            <v>99000</v>
          </cell>
          <cell r="L15" t="str">
            <v>*1.5(활대품)</v>
          </cell>
        </row>
        <row r="16">
          <cell r="A16" t="str">
            <v>양중기계</v>
          </cell>
          <cell r="B16" t="str">
            <v>포크레인0.7㎥</v>
          </cell>
          <cell r="C16" t="str">
            <v>시간</v>
          </cell>
          <cell r="D16">
            <v>4</v>
          </cell>
          <cell r="E16">
            <v>6610</v>
          </cell>
          <cell r="F16">
            <v>26440</v>
          </cell>
          <cell r="G16">
            <v>18785</v>
          </cell>
          <cell r="H16">
            <v>75140</v>
          </cell>
          <cell r="I16">
            <v>16654</v>
          </cell>
          <cell r="J16">
            <v>66616</v>
          </cell>
          <cell r="K16">
            <v>168196</v>
          </cell>
        </row>
        <row r="17">
          <cell r="A17" t="str">
            <v>소    계</v>
          </cell>
          <cell r="B17" t="str">
            <v xml:space="preserve"> </v>
          </cell>
          <cell r="C17" t="str">
            <v xml:space="preserve"> </v>
          </cell>
          <cell r="D17" t="str">
            <v xml:space="preserve"> </v>
          </cell>
          <cell r="E17" t="str">
            <v xml:space="preserve"> </v>
          </cell>
          <cell r="F17">
            <v>218440</v>
          </cell>
          <cell r="H17">
            <v>116229.4</v>
          </cell>
          <cell r="I17" t="str">
            <v xml:space="preserve"> </v>
          </cell>
          <cell r="J17">
            <v>165616</v>
          </cell>
          <cell r="K17">
            <v>500285.4</v>
          </cell>
        </row>
        <row r="22">
          <cell r="A22" t="str">
            <v>[가설사무소]</v>
          </cell>
          <cell r="B22" t="str">
            <v>[6개월미만]</v>
          </cell>
          <cell r="C22" t="str">
            <v>[개당]</v>
          </cell>
          <cell r="D22" t="str">
            <v xml:space="preserve"> </v>
          </cell>
          <cell r="E22" t="str">
            <v xml:space="preserve"> </v>
          </cell>
          <cell r="J22" t="str">
            <v xml:space="preserve"> </v>
          </cell>
          <cell r="L22" t="str">
            <v>제   호표</v>
          </cell>
        </row>
        <row r="23">
          <cell r="A23" t="str">
            <v>콘테이너하우스</v>
          </cell>
          <cell r="B23" t="str">
            <v>2.4M * 6 M *2.6 M</v>
          </cell>
          <cell r="C23" t="str">
            <v>개</v>
          </cell>
          <cell r="D23">
            <v>0.16</v>
          </cell>
          <cell r="E23">
            <v>2200000</v>
          </cell>
          <cell r="F23">
            <v>352000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>
            <v>352000</v>
          </cell>
        </row>
        <row r="24">
          <cell r="A24" t="str">
            <v>비계공</v>
          </cell>
          <cell r="B24" t="str">
            <v xml:space="preserve"> </v>
          </cell>
          <cell r="C24" t="str">
            <v>인</v>
          </cell>
          <cell r="D24">
            <v>0.44</v>
          </cell>
          <cell r="E24" t="str">
            <v xml:space="preserve"> </v>
          </cell>
          <cell r="F24" t="str">
            <v xml:space="preserve"> </v>
          </cell>
          <cell r="G24">
            <v>67640</v>
          </cell>
          <cell r="H24">
            <v>29761.599999999999</v>
          </cell>
          <cell r="I24" t="str">
            <v xml:space="preserve"> </v>
          </cell>
          <cell r="J24" t="str">
            <v xml:space="preserve"> </v>
          </cell>
          <cell r="K24">
            <v>29761.599999999999</v>
          </cell>
        </row>
        <row r="25">
          <cell r="A25" t="str">
            <v>특별인부</v>
          </cell>
          <cell r="B25" t="str">
            <v xml:space="preserve"> </v>
          </cell>
          <cell r="C25" t="str">
            <v>인</v>
          </cell>
          <cell r="D25">
            <v>0.22</v>
          </cell>
          <cell r="E25" t="str">
            <v xml:space="preserve"> </v>
          </cell>
          <cell r="F25" t="str">
            <v xml:space="preserve"> </v>
          </cell>
          <cell r="G25">
            <v>51490</v>
          </cell>
          <cell r="H25">
            <v>11327.8</v>
          </cell>
          <cell r="I25" t="str">
            <v xml:space="preserve"> </v>
          </cell>
          <cell r="J25" t="str">
            <v xml:space="preserve"> </v>
          </cell>
          <cell r="K25">
            <v>11327.8</v>
          </cell>
        </row>
        <row r="26">
          <cell r="A26" t="str">
            <v>운반비(왕복)</v>
          </cell>
          <cell r="B26" t="str">
            <v>화물차6톤 10km</v>
          </cell>
          <cell r="C26" t="str">
            <v>대</v>
          </cell>
          <cell r="D26">
            <v>2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>
            <v>49500</v>
          </cell>
          <cell r="J26">
            <v>99000</v>
          </cell>
          <cell r="K26">
            <v>99000</v>
          </cell>
          <cell r="L26" t="str">
            <v>*1.5(활대품)</v>
          </cell>
        </row>
        <row r="27">
          <cell r="A27" t="str">
            <v>양중기계</v>
          </cell>
          <cell r="B27" t="str">
            <v>포크레인0.7㎥</v>
          </cell>
          <cell r="C27" t="str">
            <v>시간</v>
          </cell>
          <cell r="D27">
            <v>4</v>
          </cell>
          <cell r="E27">
            <v>6610</v>
          </cell>
          <cell r="F27">
            <v>26440</v>
          </cell>
          <cell r="G27">
            <v>18785</v>
          </cell>
          <cell r="H27">
            <v>75140</v>
          </cell>
          <cell r="I27">
            <v>16654</v>
          </cell>
          <cell r="J27">
            <v>66616</v>
          </cell>
          <cell r="K27">
            <v>168196</v>
          </cell>
        </row>
        <row r="28">
          <cell r="A28" t="str">
            <v>소    계</v>
          </cell>
          <cell r="B28" t="str">
            <v xml:space="preserve"> </v>
          </cell>
          <cell r="C28" t="str">
            <v xml:space="preserve"> </v>
          </cell>
          <cell r="D28" t="str">
            <v xml:space="preserve"> </v>
          </cell>
          <cell r="E28" t="str">
            <v xml:space="preserve"> </v>
          </cell>
          <cell r="F28">
            <v>378440</v>
          </cell>
          <cell r="H28">
            <v>116229.4</v>
          </cell>
          <cell r="I28" t="str">
            <v xml:space="preserve"> </v>
          </cell>
          <cell r="J28">
            <v>165616</v>
          </cell>
          <cell r="K28">
            <v>660285.4</v>
          </cell>
        </row>
        <row r="30">
          <cell r="A30" t="str">
            <v xml:space="preserve"> </v>
          </cell>
          <cell r="B30" t="str">
            <v xml:space="preserve"> </v>
          </cell>
          <cell r="C30" t="str">
            <v xml:space="preserve"> </v>
          </cell>
          <cell r="D30" t="str">
            <v xml:space="preserve"> </v>
          </cell>
          <cell r="E30" t="str">
            <v xml:space="preserve"> </v>
          </cell>
          <cell r="F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 t="str">
            <v xml:space="preserve"> </v>
          </cell>
          <cell r="K30" t="str">
            <v xml:space="preserve"> </v>
          </cell>
        </row>
        <row r="31">
          <cell r="A31" t="str">
            <v>[가설창고]</v>
          </cell>
          <cell r="B31" t="str">
            <v>[6개월미만]</v>
          </cell>
          <cell r="C31" t="str">
            <v>[개당]</v>
          </cell>
          <cell r="E31" t="str">
            <v xml:space="preserve"> </v>
          </cell>
          <cell r="J31" t="str">
            <v xml:space="preserve"> </v>
          </cell>
          <cell r="L31" t="str">
            <v>제   호표</v>
          </cell>
        </row>
        <row r="32">
          <cell r="A32" t="str">
            <v>콘테이너하우스</v>
          </cell>
          <cell r="B32" t="str">
            <v>2.4M * 6 M *2.6 M</v>
          </cell>
          <cell r="C32" t="str">
            <v>개</v>
          </cell>
          <cell r="D32">
            <v>0.16</v>
          </cell>
          <cell r="E32">
            <v>1600000</v>
          </cell>
          <cell r="F32">
            <v>256000</v>
          </cell>
          <cell r="H32" t="str">
            <v xml:space="preserve"> </v>
          </cell>
          <cell r="I32" t="str">
            <v xml:space="preserve"> </v>
          </cell>
          <cell r="J32" t="str">
            <v xml:space="preserve"> </v>
          </cell>
          <cell r="K32">
            <v>256000</v>
          </cell>
        </row>
        <row r="33">
          <cell r="A33" t="str">
            <v>비계공</v>
          </cell>
          <cell r="B33" t="str">
            <v xml:space="preserve"> </v>
          </cell>
          <cell r="C33" t="str">
            <v>인</v>
          </cell>
          <cell r="D33">
            <v>0.44</v>
          </cell>
          <cell r="E33" t="str">
            <v xml:space="preserve"> </v>
          </cell>
          <cell r="F33" t="str">
            <v xml:space="preserve"> </v>
          </cell>
          <cell r="G33">
            <v>67640</v>
          </cell>
          <cell r="H33">
            <v>29761.599999999999</v>
          </cell>
          <cell r="I33" t="str">
            <v xml:space="preserve"> </v>
          </cell>
          <cell r="J33" t="str">
            <v xml:space="preserve"> </v>
          </cell>
          <cell r="K33">
            <v>29761.599999999999</v>
          </cell>
        </row>
        <row r="34">
          <cell r="A34" t="str">
            <v>특별인부</v>
          </cell>
          <cell r="B34" t="str">
            <v xml:space="preserve"> </v>
          </cell>
          <cell r="C34" t="str">
            <v>인</v>
          </cell>
          <cell r="D34">
            <v>0.22</v>
          </cell>
          <cell r="E34" t="str">
            <v xml:space="preserve"> </v>
          </cell>
          <cell r="F34" t="str">
            <v xml:space="preserve"> </v>
          </cell>
          <cell r="G34">
            <v>51490</v>
          </cell>
          <cell r="H34">
            <v>11327.8</v>
          </cell>
          <cell r="I34" t="str">
            <v xml:space="preserve"> </v>
          </cell>
          <cell r="J34" t="str">
            <v xml:space="preserve"> </v>
          </cell>
          <cell r="K34">
            <v>11327.8</v>
          </cell>
        </row>
        <row r="35">
          <cell r="A35" t="str">
            <v>운반비(왕복)</v>
          </cell>
          <cell r="B35" t="str">
            <v>화물차6톤 10km</v>
          </cell>
          <cell r="C35" t="str">
            <v>대</v>
          </cell>
          <cell r="D35">
            <v>2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>
            <v>49500</v>
          </cell>
          <cell r="J35">
            <v>99000</v>
          </cell>
          <cell r="K35">
            <v>99000</v>
          </cell>
          <cell r="L35" t="str">
            <v>*1.5(활대품)</v>
          </cell>
        </row>
        <row r="36">
          <cell r="A36" t="str">
            <v>양중기계</v>
          </cell>
          <cell r="B36" t="str">
            <v>포크레인0.7㎥</v>
          </cell>
          <cell r="C36" t="str">
            <v>시간</v>
          </cell>
          <cell r="D36">
            <v>4</v>
          </cell>
          <cell r="E36">
            <v>6610</v>
          </cell>
          <cell r="F36">
            <v>26440</v>
          </cell>
          <cell r="G36">
            <v>18785</v>
          </cell>
          <cell r="H36">
            <v>75140</v>
          </cell>
          <cell r="I36">
            <v>16654</v>
          </cell>
          <cell r="J36">
            <v>66616</v>
          </cell>
          <cell r="K36">
            <v>168196</v>
          </cell>
        </row>
        <row r="37">
          <cell r="A37" t="str">
            <v>소    계</v>
          </cell>
          <cell r="B37" t="str">
            <v xml:space="preserve"> 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282440</v>
          </cell>
          <cell r="H37">
            <v>116229.4</v>
          </cell>
          <cell r="I37" t="str">
            <v xml:space="preserve"> </v>
          </cell>
          <cell r="J37">
            <v>165616</v>
          </cell>
          <cell r="K37">
            <v>564285.4</v>
          </cell>
        </row>
        <row r="38">
          <cell r="A38" t="str">
            <v>`</v>
          </cell>
          <cell r="H38" t="str">
            <v xml:space="preserve"> </v>
          </cell>
        </row>
        <row r="39">
          <cell r="H39" t="str">
            <v xml:space="preserve"> </v>
          </cell>
        </row>
        <row r="40">
          <cell r="H40" t="str">
            <v xml:space="preserve"> 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원가계산서"/>
      <sheetName val="인건-측정"/>
      <sheetName val="내역서"/>
      <sheetName val="일위대가"/>
      <sheetName val="대치판정"/>
      <sheetName val="단가"/>
      <sheetName val="APT"/>
      <sheetName val="일위_파일"/>
      <sheetName val="인건비"/>
      <sheetName val="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7"/>
  <dimension ref="A1:W41"/>
  <sheetViews>
    <sheetView showZeros="0" zoomScale="90" zoomScaleNormal="95" zoomScaleSheetLayoutView="75" workbookViewId="0">
      <selection activeCell="A17" sqref="A17"/>
    </sheetView>
  </sheetViews>
  <sheetFormatPr defaultColWidth="8.85546875" defaultRowHeight="23.1" customHeight="1"/>
  <cols>
    <col min="1" max="1" width="20.85546875" style="1" customWidth="1"/>
    <col min="2" max="2" width="20.7109375" style="1" customWidth="1"/>
    <col min="3" max="3" width="5.28515625" style="2" customWidth="1"/>
    <col min="4" max="4" width="7.7109375" style="2" customWidth="1"/>
    <col min="5" max="6" width="12.28515625" style="14" customWidth="1"/>
    <col min="7" max="8" width="11.7109375" style="14" customWidth="1"/>
    <col min="9" max="10" width="10.7109375" style="14" customWidth="1"/>
    <col min="11" max="12" width="13.28515625" style="14" customWidth="1"/>
    <col min="13" max="13" width="9.7109375" style="2" customWidth="1"/>
    <col min="14" max="16384" width="8.85546875" style="1"/>
  </cols>
  <sheetData>
    <row r="1" spans="1:23" ht="23.1" customHeight="1">
      <c r="A1" s="1" t="s">
        <v>0</v>
      </c>
    </row>
    <row r="2" spans="1:23" ht="23.1" customHeight="1">
      <c r="A2" s="114" t="s">
        <v>36</v>
      </c>
      <c r="B2" s="114" t="s">
        <v>37</v>
      </c>
      <c r="C2" s="114" t="s">
        <v>29</v>
      </c>
      <c r="D2" s="114" t="s">
        <v>28</v>
      </c>
      <c r="E2" s="15" t="s">
        <v>31</v>
      </c>
      <c r="F2" s="16"/>
      <c r="G2" s="15" t="s">
        <v>32</v>
      </c>
      <c r="H2" s="16"/>
      <c r="I2" s="15" t="s">
        <v>35</v>
      </c>
      <c r="J2" s="16"/>
      <c r="K2" s="15" t="s">
        <v>30</v>
      </c>
      <c r="L2" s="16"/>
      <c r="M2" s="114" t="s">
        <v>33</v>
      </c>
    </row>
    <row r="3" spans="1:23" ht="23.1" customHeight="1">
      <c r="A3" s="115"/>
      <c r="B3" s="115"/>
      <c r="C3" s="115"/>
      <c r="D3" s="115"/>
      <c r="E3" s="17" t="s">
        <v>38</v>
      </c>
      <c r="F3" s="18" t="s">
        <v>39</v>
      </c>
      <c r="G3" s="17" t="s">
        <v>38</v>
      </c>
      <c r="H3" s="18" t="s">
        <v>39</v>
      </c>
      <c r="I3" s="17" t="s">
        <v>38</v>
      </c>
      <c r="J3" s="18" t="s">
        <v>39</v>
      </c>
      <c r="K3" s="17" t="s">
        <v>38</v>
      </c>
      <c r="L3" s="18" t="s">
        <v>39</v>
      </c>
      <c r="M3" s="115"/>
    </row>
    <row r="4" spans="1:23" ht="23.1" customHeight="1">
      <c r="A4" s="3" t="s">
        <v>27</v>
      </c>
      <c r="B4" s="23"/>
      <c r="C4" s="24"/>
      <c r="D4" s="24"/>
      <c r="E4" s="25"/>
      <c r="F4" s="25">
        <f>E4*D4</f>
        <v>0</v>
      </c>
      <c r="G4" s="25"/>
      <c r="H4" s="25">
        <f t="shared" ref="H4:H15" si="0">INT(G4*D4)</f>
        <v>0</v>
      </c>
      <c r="I4" s="25"/>
      <c r="J4" s="25"/>
      <c r="K4" s="25">
        <f t="shared" ref="K4:K15" si="1">INT(SUM(I4+G4+E4))</f>
        <v>0</v>
      </c>
      <c r="L4" s="25">
        <f t="shared" ref="L4:L15" si="2">INT(J4+H4+F4)</f>
        <v>0</v>
      </c>
      <c r="M4" s="26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23.1" customHeight="1">
      <c r="A5" s="19" t="s">
        <v>2</v>
      </c>
      <c r="B5" s="19" t="s">
        <v>3</v>
      </c>
      <c r="C5" s="4" t="s">
        <v>4</v>
      </c>
      <c r="D5" s="4">
        <v>1</v>
      </c>
      <c r="E5" s="28" t="e">
        <f>+#REF!</f>
        <v>#REF!</v>
      </c>
      <c r="F5" s="28" t="e">
        <f t="shared" ref="F5:F15" si="3">INT(E5*D5)</f>
        <v>#REF!</v>
      </c>
      <c r="G5" s="28"/>
      <c r="H5" s="28">
        <f t="shared" si="0"/>
        <v>0</v>
      </c>
      <c r="I5" s="28"/>
      <c r="J5" s="28">
        <f t="shared" ref="J5:J15" si="4">INT(I5*D5)</f>
        <v>0</v>
      </c>
      <c r="K5" s="28" t="e">
        <f t="shared" si="1"/>
        <v>#REF!</v>
      </c>
      <c r="L5" s="28" t="e">
        <f t="shared" si="2"/>
        <v>#REF!</v>
      </c>
      <c r="M5" s="4"/>
      <c r="N5" s="9"/>
      <c r="O5" s="9"/>
      <c r="P5" s="9"/>
      <c r="Q5" s="9"/>
      <c r="R5" s="9"/>
      <c r="S5" s="9"/>
      <c r="T5" s="9"/>
      <c r="U5" s="9"/>
      <c r="V5" s="9"/>
      <c r="W5" s="9"/>
    </row>
    <row r="6" spans="1:23" ht="23.1" customHeight="1">
      <c r="A6" s="19" t="s">
        <v>5</v>
      </c>
      <c r="B6" s="19" t="s">
        <v>6</v>
      </c>
      <c r="C6" s="4" t="s">
        <v>4</v>
      </c>
      <c r="D6" s="4">
        <v>1</v>
      </c>
      <c r="E6" s="28" t="e">
        <f>+#REF!</f>
        <v>#REF!</v>
      </c>
      <c r="F6" s="28" t="e">
        <f t="shared" si="3"/>
        <v>#REF!</v>
      </c>
      <c r="G6" s="28"/>
      <c r="H6" s="28">
        <f t="shared" si="0"/>
        <v>0</v>
      </c>
      <c r="I6" s="28"/>
      <c r="J6" s="28">
        <f t="shared" si="4"/>
        <v>0</v>
      </c>
      <c r="K6" s="28" t="e">
        <f t="shared" si="1"/>
        <v>#REF!</v>
      </c>
      <c r="L6" s="28" t="e">
        <f t="shared" si="2"/>
        <v>#REF!</v>
      </c>
      <c r="M6" s="4"/>
      <c r="N6" s="9"/>
      <c r="O6" s="9"/>
      <c r="P6" s="9"/>
      <c r="Q6" s="9"/>
      <c r="R6" s="9"/>
      <c r="S6" s="9"/>
      <c r="T6" s="9"/>
      <c r="U6" s="9"/>
      <c r="V6" s="9"/>
      <c r="W6" s="9"/>
    </row>
    <row r="7" spans="1:23" ht="23.1" customHeight="1">
      <c r="A7" s="19" t="s">
        <v>5</v>
      </c>
      <c r="B7" s="19" t="s">
        <v>40</v>
      </c>
      <c r="C7" s="4" t="s">
        <v>4</v>
      </c>
      <c r="D7" s="4">
        <v>1</v>
      </c>
      <c r="E7" s="28" t="e">
        <f>+#REF!</f>
        <v>#REF!</v>
      </c>
      <c r="F7" s="28" t="e">
        <f t="shared" si="3"/>
        <v>#REF!</v>
      </c>
      <c r="G7" s="28"/>
      <c r="H7" s="28">
        <f t="shared" si="0"/>
        <v>0</v>
      </c>
      <c r="I7" s="28"/>
      <c r="J7" s="28">
        <f t="shared" si="4"/>
        <v>0</v>
      </c>
      <c r="K7" s="28" t="e">
        <f t="shared" si="1"/>
        <v>#REF!</v>
      </c>
      <c r="L7" s="28" t="e">
        <f t="shared" si="2"/>
        <v>#REF!</v>
      </c>
      <c r="M7" s="4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23.1" customHeight="1">
      <c r="A8" s="19" t="s">
        <v>5</v>
      </c>
      <c r="B8" s="19" t="s">
        <v>41</v>
      </c>
      <c r="C8" s="4" t="s">
        <v>4</v>
      </c>
      <c r="D8" s="4">
        <v>1</v>
      </c>
      <c r="E8" s="28" t="e">
        <f>+#REF!</f>
        <v>#REF!</v>
      </c>
      <c r="F8" s="28" t="e">
        <f t="shared" si="3"/>
        <v>#REF!</v>
      </c>
      <c r="G8" s="28"/>
      <c r="H8" s="28">
        <f t="shared" si="0"/>
        <v>0</v>
      </c>
      <c r="I8" s="28"/>
      <c r="J8" s="28">
        <f t="shared" si="4"/>
        <v>0</v>
      </c>
      <c r="K8" s="28" t="e">
        <f t="shared" si="1"/>
        <v>#REF!</v>
      </c>
      <c r="L8" s="28" t="e">
        <f t="shared" si="2"/>
        <v>#REF!</v>
      </c>
      <c r="M8" s="4"/>
      <c r="N8" s="9"/>
      <c r="O8" s="9"/>
      <c r="P8" s="9"/>
      <c r="Q8" s="9"/>
      <c r="R8" s="9"/>
      <c r="S8" s="9"/>
      <c r="T8" s="9"/>
      <c r="U8" s="9"/>
      <c r="V8" s="9"/>
      <c r="W8" s="9"/>
    </row>
    <row r="9" spans="1:23" ht="23.1" customHeight="1">
      <c r="A9" s="19" t="s">
        <v>5</v>
      </c>
      <c r="B9" s="19" t="s">
        <v>42</v>
      </c>
      <c r="C9" s="4" t="s">
        <v>4</v>
      </c>
      <c r="D9" s="4">
        <v>1</v>
      </c>
      <c r="E9" s="28" t="e">
        <f>+#REF!</f>
        <v>#REF!</v>
      </c>
      <c r="F9" s="28" t="e">
        <f t="shared" si="3"/>
        <v>#REF!</v>
      </c>
      <c r="G9" s="28"/>
      <c r="H9" s="28">
        <f t="shared" si="0"/>
        <v>0</v>
      </c>
      <c r="I9" s="28"/>
      <c r="J9" s="28">
        <f t="shared" si="4"/>
        <v>0</v>
      </c>
      <c r="K9" s="28" t="e">
        <f t="shared" si="1"/>
        <v>#REF!</v>
      </c>
      <c r="L9" s="28" t="e">
        <f t="shared" si="2"/>
        <v>#REF!</v>
      </c>
      <c r="M9" s="4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 ht="23.1" customHeight="1">
      <c r="A10" s="19" t="s">
        <v>7</v>
      </c>
      <c r="B10" s="19" t="s">
        <v>8</v>
      </c>
      <c r="C10" s="4" t="s">
        <v>4</v>
      </c>
      <c r="D10" s="4">
        <v>1</v>
      </c>
      <c r="E10" s="28" t="e">
        <f>+#REF!</f>
        <v>#REF!</v>
      </c>
      <c r="F10" s="28" t="e">
        <f t="shared" si="3"/>
        <v>#REF!</v>
      </c>
      <c r="G10" s="28"/>
      <c r="H10" s="28">
        <f t="shared" si="0"/>
        <v>0</v>
      </c>
      <c r="I10" s="28"/>
      <c r="J10" s="28">
        <f t="shared" si="4"/>
        <v>0</v>
      </c>
      <c r="K10" s="28" t="e">
        <f t="shared" si="1"/>
        <v>#REF!</v>
      </c>
      <c r="L10" s="28" t="e">
        <f t="shared" si="2"/>
        <v>#REF!</v>
      </c>
      <c r="M10" s="4"/>
      <c r="N10" s="9"/>
      <c r="O10" s="9"/>
      <c r="P10" s="9"/>
      <c r="Q10" s="9"/>
      <c r="R10" s="9"/>
      <c r="S10" s="9"/>
      <c r="T10" s="9"/>
      <c r="U10" s="9"/>
      <c r="V10" s="9"/>
      <c r="W10" s="9"/>
    </row>
    <row r="11" spans="1:23" ht="23.1" customHeight="1">
      <c r="A11" s="19" t="s">
        <v>9</v>
      </c>
      <c r="B11" s="19" t="s">
        <v>10</v>
      </c>
      <c r="C11" s="4" t="s">
        <v>4</v>
      </c>
      <c r="D11" s="4">
        <v>1</v>
      </c>
      <c r="E11" s="28" t="e">
        <f>+#REF!</f>
        <v>#REF!</v>
      </c>
      <c r="F11" s="28" t="e">
        <f t="shared" si="3"/>
        <v>#REF!</v>
      </c>
      <c r="G11" s="28"/>
      <c r="H11" s="28">
        <f t="shared" si="0"/>
        <v>0</v>
      </c>
      <c r="I11" s="28"/>
      <c r="J11" s="28">
        <f t="shared" si="4"/>
        <v>0</v>
      </c>
      <c r="K11" s="28" t="e">
        <f t="shared" si="1"/>
        <v>#REF!</v>
      </c>
      <c r="L11" s="28" t="e">
        <f t="shared" si="2"/>
        <v>#REF!</v>
      </c>
      <c r="M11" s="4"/>
      <c r="N11" s="9"/>
      <c r="O11" s="9"/>
      <c r="P11" s="9"/>
      <c r="Q11" s="9"/>
      <c r="R11" s="9"/>
      <c r="S11" s="9"/>
      <c r="T11" s="9"/>
      <c r="U11" s="9"/>
      <c r="V11" s="9"/>
      <c r="W11" s="9"/>
    </row>
    <row r="12" spans="1:23" ht="23.1" customHeight="1">
      <c r="A12" s="5" t="s">
        <v>11</v>
      </c>
      <c r="B12" s="5" t="s">
        <v>12</v>
      </c>
      <c r="C12" s="4" t="s">
        <v>4</v>
      </c>
      <c r="D12" s="4">
        <v>1</v>
      </c>
      <c r="E12" s="28" t="e">
        <f>+#REF!</f>
        <v>#REF!</v>
      </c>
      <c r="F12" s="28" t="e">
        <f t="shared" si="3"/>
        <v>#REF!</v>
      </c>
      <c r="G12" s="28"/>
      <c r="H12" s="28">
        <f t="shared" si="0"/>
        <v>0</v>
      </c>
      <c r="I12" s="28"/>
      <c r="J12" s="28">
        <f t="shared" si="4"/>
        <v>0</v>
      </c>
      <c r="K12" s="28" t="e">
        <f t="shared" si="1"/>
        <v>#REF!</v>
      </c>
      <c r="L12" s="28" t="e">
        <f t="shared" si="2"/>
        <v>#REF!</v>
      </c>
      <c r="M12" s="4"/>
      <c r="N12" s="9"/>
      <c r="O12" s="9"/>
      <c r="P12" s="9"/>
      <c r="Q12" s="9"/>
      <c r="R12" s="9"/>
      <c r="S12" s="9"/>
      <c r="T12" s="9"/>
      <c r="U12" s="9"/>
      <c r="V12" s="9"/>
      <c r="W12" s="9"/>
    </row>
    <row r="13" spans="1:23" ht="23.1" customHeight="1">
      <c r="A13" s="5" t="s">
        <v>11</v>
      </c>
      <c r="B13" s="5" t="s">
        <v>13</v>
      </c>
      <c r="C13" s="4" t="s">
        <v>4</v>
      </c>
      <c r="D13" s="4">
        <v>1</v>
      </c>
      <c r="E13" s="28" t="e">
        <f>+#REF!</f>
        <v>#REF!</v>
      </c>
      <c r="F13" s="28" t="e">
        <f t="shared" si="3"/>
        <v>#REF!</v>
      </c>
      <c r="G13" s="28"/>
      <c r="H13" s="28">
        <f t="shared" si="0"/>
        <v>0</v>
      </c>
      <c r="I13" s="28"/>
      <c r="J13" s="28">
        <f t="shared" si="4"/>
        <v>0</v>
      </c>
      <c r="K13" s="28" t="e">
        <f t="shared" si="1"/>
        <v>#REF!</v>
      </c>
      <c r="L13" s="28" t="e">
        <f t="shared" si="2"/>
        <v>#REF!</v>
      </c>
      <c r="M13" s="4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ht="23.1" customHeight="1">
      <c r="A14" s="5" t="s">
        <v>11</v>
      </c>
      <c r="B14" s="5" t="s">
        <v>14</v>
      </c>
      <c r="C14" s="4" t="s">
        <v>4</v>
      </c>
      <c r="D14" s="4">
        <v>1</v>
      </c>
      <c r="E14" s="28" t="e">
        <f>+#REF!</f>
        <v>#REF!</v>
      </c>
      <c r="F14" s="28" t="e">
        <f t="shared" si="3"/>
        <v>#REF!</v>
      </c>
      <c r="G14" s="28"/>
      <c r="H14" s="28">
        <f t="shared" si="0"/>
        <v>0</v>
      </c>
      <c r="I14" s="28"/>
      <c r="J14" s="28">
        <f t="shared" si="4"/>
        <v>0</v>
      </c>
      <c r="K14" s="28" t="e">
        <f t="shared" si="1"/>
        <v>#REF!</v>
      </c>
      <c r="L14" s="28" t="e">
        <f t="shared" si="2"/>
        <v>#REF!</v>
      </c>
      <c r="M14" s="4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s="9" customFormat="1" ht="23.1" customHeight="1">
      <c r="A15" s="5" t="s">
        <v>15</v>
      </c>
      <c r="B15" s="5" t="s">
        <v>16</v>
      </c>
      <c r="C15" s="4" t="s">
        <v>4</v>
      </c>
      <c r="D15" s="4">
        <v>1</v>
      </c>
      <c r="E15" s="28" t="e">
        <f>+#REF!</f>
        <v>#REF!</v>
      </c>
      <c r="F15" s="28" t="e">
        <f t="shared" si="3"/>
        <v>#REF!</v>
      </c>
      <c r="G15" s="28"/>
      <c r="H15" s="28">
        <f t="shared" si="0"/>
        <v>0</v>
      </c>
      <c r="I15" s="28"/>
      <c r="J15" s="28">
        <f t="shared" si="4"/>
        <v>0</v>
      </c>
      <c r="K15" s="28" t="e">
        <f t="shared" si="1"/>
        <v>#REF!</v>
      </c>
      <c r="L15" s="28" t="e">
        <f t="shared" si="2"/>
        <v>#REF!</v>
      </c>
      <c r="M15" s="4"/>
    </row>
    <row r="16" spans="1:23" s="9" customFormat="1" ht="23.1" customHeight="1">
      <c r="A16" s="19" t="s">
        <v>17</v>
      </c>
      <c r="B16" s="5" t="s">
        <v>18</v>
      </c>
      <c r="C16" s="4" t="s">
        <v>4</v>
      </c>
      <c r="D16" s="4">
        <v>1</v>
      </c>
      <c r="E16" s="28" t="e">
        <f>+#REF!</f>
        <v>#REF!</v>
      </c>
      <c r="F16" s="28" t="e">
        <f>INT(E16*D16)</f>
        <v>#REF!</v>
      </c>
      <c r="G16" s="28"/>
      <c r="H16" s="28">
        <f>INT(G16*D16)</f>
        <v>0</v>
      </c>
      <c r="I16" s="28"/>
      <c r="J16" s="28">
        <f>INT(I16*D16)</f>
        <v>0</v>
      </c>
      <c r="K16" s="28" t="e">
        <f>INT(SUM(I16+G16+E16))</f>
        <v>#REF!</v>
      </c>
      <c r="L16" s="28" t="e">
        <f>INT(J16+H16+F16)</f>
        <v>#REF!</v>
      </c>
      <c r="M16" s="4"/>
    </row>
    <row r="17" spans="1:23" s="9" customFormat="1" ht="23.1" customHeight="1">
      <c r="A17" s="19" t="s">
        <v>17</v>
      </c>
      <c r="B17" s="5" t="s">
        <v>19</v>
      </c>
      <c r="C17" s="4" t="s">
        <v>4</v>
      </c>
      <c r="D17" s="4">
        <v>1</v>
      </c>
      <c r="E17" s="28" t="e">
        <f>+#REF!</f>
        <v>#REF!</v>
      </c>
      <c r="F17" s="28" t="e">
        <f>INT(E17*D17)</f>
        <v>#REF!</v>
      </c>
      <c r="G17" s="28"/>
      <c r="H17" s="28">
        <f>INT(G17*D17)</f>
        <v>0</v>
      </c>
      <c r="I17" s="28"/>
      <c r="J17" s="28">
        <f>INT(I17*D17)</f>
        <v>0</v>
      </c>
      <c r="K17" s="28" t="e">
        <f>INT(SUM(I17+G17+E17))</f>
        <v>#REF!</v>
      </c>
      <c r="L17" s="28" t="e">
        <f>INT(J17+H17+F17)</f>
        <v>#REF!</v>
      </c>
      <c r="M17" s="4"/>
    </row>
    <row r="18" spans="1:23" s="9" customFormat="1" ht="23.1" customHeight="1">
      <c r="A18" s="19" t="s">
        <v>17</v>
      </c>
      <c r="B18" s="5" t="s">
        <v>20</v>
      </c>
      <c r="C18" s="4" t="s">
        <v>4</v>
      </c>
      <c r="D18" s="4">
        <v>1</v>
      </c>
      <c r="E18" s="28" t="e">
        <f>+#REF!</f>
        <v>#REF!</v>
      </c>
      <c r="F18" s="28" t="e">
        <f>INT(E18*D18)</f>
        <v>#REF!</v>
      </c>
      <c r="G18" s="28"/>
      <c r="H18" s="28">
        <f>INT(G18*D18)</f>
        <v>0</v>
      </c>
      <c r="I18" s="28"/>
      <c r="J18" s="28">
        <f>INT(I18*D18)</f>
        <v>0</v>
      </c>
      <c r="K18" s="28" t="e">
        <f>INT(SUM(I18+G18+E18))</f>
        <v>#REF!</v>
      </c>
      <c r="L18" s="28" t="e">
        <f>INT(J18+H18+F18)</f>
        <v>#REF!</v>
      </c>
      <c r="M18" s="4"/>
    </row>
    <row r="19" spans="1:23" ht="23.1" customHeight="1">
      <c r="A19" s="19" t="s">
        <v>22</v>
      </c>
      <c r="B19" s="19" t="s">
        <v>23</v>
      </c>
      <c r="C19" s="4" t="s">
        <v>24</v>
      </c>
      <c r="D19" s="4">
        <v>1</v>
      </c>
      <c r="E19" s="28" t="e">
        <f>INT(SUM(F5:F18)*10%)</f>
        <v>#REF!</v>
      </c>
      <c r="F19" s="28" t="e">
        <f>INT(E19*D19)</f>
        <v>#REF!</v>
      </c>
      <c r="G19" s="28"/>
      <c r="H19" s="28">
        <f>INT(G19*D19)</f>
        <v>0</v>
      </c>
      <c r="I19" s="28"/>
      <c r="J19" s="28">
        <f>INT(I19*D19)</f>
        <v>0</v>
      </c>
      <c r="K19" s="28" t="e">
        <f>INT(SUM(I19+G19+E19))</f>
        <v>#REF!</v>
      </c>
      <c r="L19" s="28" t="e">
        <f>INT(J19+H19+F19)</f>
        <v>#REF!</v>
      </c>
      <c r="M19" s="4"/>
      <c r="N19" s="9"/>
      <c r="O19" s="9"/>
      <c r="P19" s="9"/>
      <c r="Q19" s="9"/>
      <c r="R19" s="9"/>
      <c r="S19" s="9"/>
      <c r="T19" s="9"/>
      <c r="U19" s="9"/>
      <c r="V19" s="9"/>
      <c r="W19" s="9"/>
    </row>
    <row r="20" spans="1:23" s="9" customFormat="1" ht="23.1" customHeight="1" thickBot="1">
      <c r="A20" s="29"/>
      <c r="B20" s="30"/>
      <c r="C20" s="31"/>
      <c r="D20" s="31"/>
      <c r="E20" s="32"/>
      <c r="F20" s="33"/>
      <c r="G20" s="33"/>
      <c r="H20" s="33"/>
      <c r="I20" s="33"/>
      <c r="J20" s="33"/>
      <c r="K20" s="33"/>
      <c r="L20" s="33"/>
      <c r="M20" s="31"/>
    </row>
    <row r="21" spans="1:23" s="9" customFormat="1" ht="23.1" customHeight="1" thickBot="1">
      <c r="A21" s="6" t="s">
        <v>34</v>
      </c>
      <c r="B21" s="7"/>
      <c r="C21" s="8"/>
      <c r="D21" s="8"/>
      <c r="E21" s="111" t="e">
        <f>INT(SUM(F5:F20))</f>
        <v>#REF!</v>
      </c>
      <c r="F21" s="112"/>
      <c r="G21" s="13"/>
      <c r="H21" s="12">
        <f>INT(SUM(H5:H20))</f>
        <v>0</v>
      </c>
      <c r="I21" s="13"/>
      <c r="J21" s="12">
        <f>INT(SUM(J5:J20))</f>
        <v>0</v>
      </c>
      <c r="K21" s="113" t="e">
        <f>INT(SUM(L5:L20))</f>
        <v>#REF!</v>
      </c>
      <c r="L21" s="112"/>
      <c r="M21" s="21"/>
    </row>
    <row r="22" spans="1:23" s="9" customFormat="1" ht="23.1" customHeight="1">
      <c r="A22" s="34"/>
      <c r="B22" s="34"/>
      <c r="C22" s="35"/>
      <c r="D22" s="35"/>
      <c r="E22" s="36"/>
      <c r="F22" s="36"/>
      <c r="G22" s="36"/>
      <c r="H22" s="36"/>
      <c r="I22" s="36"/>
      <c r="J22" s="36"/>
      <c r="K22" s="36"/>
      <c r="L22" s="36"/>
      <c r="M22" s="35"/>
    </row>
    <row r="23" spans="1:23" ht="23.1" customHeight="1">
      <c r="A23" s="20" t="s">
        <v>1</v>
      </c>
      <c r="B23" s="23"/>
      <c r="C23" s="24"/>
      <c r="D23" s="24"/>
      <c r="E23" s="25"/>
      <c r="F23" s="25">
        <f>E23*D23</f>
        <v>0</v>
      </c>
      <c r="G23" s="25"/>
      <c r="H23" s="25">
        <f>INT(G23*D23)</f>
        <v>0</v>
      </c>
      <c r="I23" s="25"/>
      <c r="J23" s="25"/>
      <c r="K23" s="25">
        <f>INT(SUM(I23+G23+E23))</f>
        <v>0</v>
      </c>
      <c r="L23" s="25">
        <f>INT(J23+H23+F23)</f>
        <v>0</v>
      </c>
      <c r="M23" s="26"/>
      <c r="N23" s="9"/>
      <c r="O23" s="9"/>
      <c r="P23" s="9"/>
      <c r="Q23" s="9"/>
      <c r="R23" s="9"/>
      <c r="S23" s="9"/>
      <c r="T23" s="9"/>
      <c r="U23" s="9"/>
      <c r="V23" s="9"/>
      <c r="W23" s="9"/>
    </row>
    <row r="24" spans="1:23" ht="23.1" customHeight="1">
      <c r="A24" s="19" t="s">
        <v>21</v>
      </c>
      <c r="B24" s="19" t="s">
        <v>25</v>
      </c>
      <c r="C24" s="4" t="s">
        <v>26</v>
      </c>
      <c r="D24" s="4">
        <v>1</v>
      </c>
      <c r="E24" s="28" t="e">
        <f>+#REF!</f>
        <v>#REF!</v>
      </c>
      <c r="F24" s="28" t="e">
        <f>INT(E24*D24)</f>
        <v>#REF!</v>
      </c>
      <c r="G24" s="28"/>
      <c r="H24" s="28">
        <f>INT(G24*D24)</f>
        <v>0</v>
      </c>
      <c r="I24" s="28"/>
      <c r="J24" s="28">
        <f>INT(I24*D24)</f>
        <v>0</v>
      </c>
      <c r="K24" s="28" t="e">
        <f>INT(SUM(I24+G24+E24))</f>
        <v>#REF!</v>
      </c>
      <c r="L24" s="28" t="e">
        <f>INT(J24+H24+F24)</f>
        <v>#REF!</v>
      </c>
      <c r="M24" s="4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23.1" customHeight="1">
      <c r="A25" s="19" t="s">
        <v>22</v>
      </c>
      <c r="B25" s="19" t="s">
        <v>23</v>
      </c>
      <c r="C25" s="4" t="s">
        <v>24</v>
      </c>
      <c r="D25" s="4">
        <v>1</v>
      </c>
      <c r="E25" s="28" t="e">
        <f>INT(F24*10%)</f>
        <v>#REF!</v>
      </c>
      <c r="F25" s="28" t="e">
        <f>INT(E25*D25)</f>
        <v>#REF!</v>
      </c>
      <c r="G25" s="28"/>
      <c r="H25" s="28">
        <f>INT(G25*D25)</f>
        <v>0</v>
      </c>
      <c r="I25" s="28"/>
      <c r="J25" s="28">
        <f>INT(I25*D25)</f>
        <v>0</v>
      </c>
      <c r="K25" s="28" t="e">
        <f>INT(SUM(I25+G25+E25))</f>
        <v>#REF!</v>
      </c>
      <c r="L25" s="28" t="e">
        <f>INT(J25+H25+F25)</f>
        <v>#REF!</v>
      </c>
      <c r="M25" s="4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 ht="23.1" customHeight="1" thickBot="1">
      <c r="A26" s="19"/>
      <c r="B26" s="19"/>
      <c r="C26" s="4"/>
      <c r="D26" s="4"/>
      <c r="E26" s="28"/>
      <c r="F26" s="28">
        <f>INT(E26*D26)</f>
        <v>0</v>
      </c>
      <c r="G26" s="28"/>
      <c r="H26" s="28">
        <f>INT(G26*D26)</f>
        <v>0</v>
      </c>
      <c r="I26" s="28"/>
      <c r="J26" s="28">
        <f>INT(I26*D26)</f>
        <v>0</v>
      </c>
      <c r="K26" s="28">
        <f>INT(SUM(I26+G26+E26))</f>
        <v>0</v>
      </c>
      <c r="L26" s="28">
        <f>INT(J26+H26+F26)</f>
        <v>0</v>
      </c>
      <c r="M26" s="4"/>
      <c r="N26" s="9"/>
      <c r="O26" s="9"/>
      <c r="P26" s="9"/>
      <c r="Q26" s="9"/>
      <c r="R26" s="9"/>
      <c r="S26" s="9"/>
      <c r="T26" s="9"/>
      <c r="U26" s="9"/>
      <c r="V26" s="9"/>
      <c r="W26" s="9"/>
    </row>
    <row r="27" spans="1:23" s="9" customFormat="1" ht="23.1" customHeight="1" thickBot="1">
      <c r="A27" s="6" t="s">
        <v>34</v>
      </c>
      <c r="B27" s="7"/>
      <c r="C27" s="8"/>
      <c r="D27" s="8"/>
      <c r="E27" s="11"/>
      <c r="F27" s="12" t="e">
        <f>INT(SUM(F23:F26))</f>
        <v>#REF!</v>
      </c>
      <c r="G27" s="13"/>
      <c r="H27" s="12">
        <f>INT(SUM(H23:H26))</f>
        <v>0</v>
      </c>
      <c r="I27" s="13"/>
      <c r="J27" s="12">
        <f>INT(SUM(J23:J26))</f>
        <v>0</v>
      </c>
      <c r="K27" s="13"/>
      <c r="L27" s="12" t="e">
        <f>INT(SUM(L23:L26))</f>
        <v>#REF!</v>
      </c>
      <c r="M27" s="21"/>
    </row>
    <row r="28" spans="1:23" ht="23.1" customHeight="1">
      <c r="A28" s="37"/>
      <c r="B28" s="37"/>
      <c r="C28" s="38"/>
      <c r="D28" s="38"/>
      <c r="E28" s="39"/>
      <c r="F28" s="39"/>
      <c r="G28" s="39"/>
      <c r="H28" s="39"/>
      <c r="I28" s="39"/>
      <c r="J28" s="39"/>
      <c r="K28" s="39"/>
      <c r="L28" s="39"/>
      <c r="M28" s="38"/>
    </row>
    <row r="29" spans="1:23" ht="23.1" customHeight="1">
      <c r="A29" s="22"/>
      <c r="B29" s="22"/>
      <c r="C29" s="10"/>
      <c r="D29" s="10"/>
      <c r="E29" s="27"/>
      <c r="F29" s="27"/>
      <c r="G29" s="27"/>
      <c r="H29" s="27"/>
      <c r="I29" s="27"/>
      <c r="J29" s="27"/>
      <c r="K29" s="27"/>
      <c r="L29" s="27"/>
      <c r="M29" s="10"/>
    </row>
    <row r="30" spans="1:23" ht="23.1" customHeight="1">
      <c r="A30" s="22"/>
      <c r="B30" s="22"/>
      <c r="C30" s="10"/>
      <c r="D30" s="10"/>
      <c r="E30" s="27"/>
      <c r="F30" s="27"/>
      <c r="G30" s="27"/>
      <c r="H30" s="27"/>
      <c r="I30" s="27"/>
      <c r="J30" s="27"/>
      <c r="K30" s="27"/>
      <c r="L30" s="27"/>
      <c r="M30" s="10"/>
    </row>
    <row r="31" spans="1:23" ht="23.1" customHeight="1">
      <c r="A31" s="22"/>
      <c r="B31" s="22"/>
      <c r="C31" s="10"/>
      <c r="D31" s="10"/>
      <c r="E31" s="27"/>
      <c r="F31" s="27"/>
      <c r="G31" s="27"/>
      <c r="H31" s="27"/>
      <c r="I31" s="27"/>
      <c r="J31" s="27"/>
      <c r="K31" s="27"/>
      <c r="L31" s="27"/>
      <c r="M31" s="10"/>
    </row>
    <row r="32" spans="1:23" ht="23.1" customHeight="1">
      <c r="A32" s="22"/>
      <c r="B32" s="22"/>
      <c r="C32" s="10"/>
      <c r="D32" s="10"/>
      <c r="E32" s="27"/>
      <c r="F32" s="27"/>
      <c r="G32" s="27"/>
      <c r="H32" s="27"/>
      <c r="I32" s="27"/>
      <c r="J32" s="27"/>
      <c r="K32" s="27"/>
      <c r="L32" s="27"/>
      <c r="M32" s="10"/>
    </row>
    <row r="33" spans="1:13" ht="23.1" customHeight="1">
      <c r="A33" s="22"/>
      <c r="B33" s="22"/>
      <c r="C33" s="10"/>
      <c r="D33" s="10"/>
      <c r="E33" s="27"/>
      <c r="F33" s="27"/>
      <c r="G33" s="27"/>
      <c r="H33" s="27"/>
      <c r="I33" s="27"/>
      <c r="J33" s="27"/>
      <c r="K33" s="27"/>
      <c r="L33" s="27"/>
      <c r="M33" s="10"/>
    </row>
    <row r="34" spans="1:13" ht="23.1" customHeight="1">
      <c r="A34" s="22"/>
      <c r="B34" s="22"/>
      <c r="C34" s="10"/>
      <c r="D34" s="10"/>
      <c r="E34" s="27"/>
      <c r="F34" s="27"/>
      <c r="G34" s="27"/>
      <c r="H34" s="27"/>
      <c r="I34" s="27"/>
      <c r="J34" s="27"/>
      <c r="K34" s="27"/>
      <c r="L34" s="27"/>
      <c r="M34" s="10"/>
    </row>
    <row r="35" spans="1:13" ht="23.1" customHeight="1">
      <c r="A35" s="22"/>
      <c r="B35" s="22"/>
      <c r="C35" s="10"/>
      <c r="D35" s="10"/>
      <c r="E35" s="27"/>
      <c r="F35" s="27"/>
      <c r="G35" s="27"/>
      <c r="H35" s="27"/>
      <c r="I35" s="27"/>
      <c r="J35" s="27"/>
      <c r="K35" s="27"/>
      <c r="L35" s="27"/>
      <c r="M35" s="10"/>
    </row>
    <row r="36" spans="1:13" ht="23.1" customHeight="1">
      <c r="A36" s="22"/>
      <c r="B36" s="22"/>
      <c r="C36" s="10"/>
      <c r="D36" s="10"/>
      <c r="E36" s="27"/>
      <c r="F36" s="27"/>
      <c r="G36" s="27"/>
      <c r="H36" s="27"/>
      <c r="I36" s="27"/>
      <c r="J36" s="27"/>
      <c r="K36" s="27"/>
      <c r="L36" s="27"/>
      <c r="M36" s="10"/>
    </row>
    <row r="37" spans="1:13" ht="23.1" customHeight="1">
      <c r="A37" s="22"/>
      <c r="B37" s="22"/>
      <c r="C37" s="10"/>
      <c r="D37" s="10"/>
      <c r="E37" s="27"/>
      <c r="F37" s="27"/>
      <c r="G37" s="27"/>
      <c r="H37" s="27"/>
      <c r="I37" s="27"/>
      <c r="J37" s="27"/>
      <c r="K37" s="27"/>
      <c r="L37" s="27"/>
      <c r="M37" s="10"/>
    </row>
    <row r="38" spans="1:13" ht="23.1" customHeight="1">
      <c r="A38" s="22"/>
      <c r="B38" s="22"/>
      <c r="C38" s="10"/>
      <c r="D38" s="10"/>
      <c r="E38" s="27"/>
      <c r="F38" s="27"/>
      <c r="G38" s="27"/>
      <c r="H38" s="27"/>
      <c r="I38" s="27"/>
      <c r="J38" s="27"/>
      <c r="K38" s="27"/>
      <c r="L38" s="27"/>
      <c r="M38" s="10"/>
    </row>
    <row r="39" spans="1:13" ht="23.1" customHeight="1">
      <c r="A39" s="22"/>
      <c r="B39" s="22"/>
      <c r="C39" s="10"/>
      <c r="D39" s="10"/>
      <c r="E39" s="27"/>
      <c r="F39" s="27"/>
      <c r="G39" s="27"/>
      <c r="H39" s="27"/>
      <c r="I39" s="27"/>
      <c r="J39" s="27"/>
      <c r="K39" s="27"/>
      <c r="L39" s="27"/>
      <c r="M39" s="10"/>
    </row>
    <row r="40" spans="1:13" ht="23.1" customHeight="1">
      <c r="A40" s="22"/>
      <c r="B40" s="22"/>
      <c r="C40" s="10"/>
      <c r="D40" s="10"/>
      <c r="E40" s="27"/>
      <c r="F40" s="27"/>
      <c r="G40" s="27"/>
      <c r="H40" s="27"/>
      <c r="I40" s="27"/>
      <c r="J40" s="27"/>
      <c r="K40" s="27"/>
      <c r="L40" s="27"/>
      <c r="M40" s="10"/>
    </row>
    <row r="41" spans="1:13" ht="23.1" customHeight="1">
      <c r="A41" s="22"/>
      <c r="B41" s="22"/>
      <c r="C41" s="10"/>
      <c r="D41" s="10"/>
      <c r="E41" s="27"/>
      <c r="F41" s="27"/>
      <c r="G41" s="27"/>
      <c r="H41" s="27"/>
      <c r="I41" s="27"/>
      <c r="J41" s="27"/>
      <c r="K41" s="27"/>
      <c r="L41" s="27"/>
      <c r="M41" s="10"/>
    </row>
  </sheetData>
  <mergeCells count="7">
    <mergeCell ref="E21:F21"/>
    <mergeCell ref="K21:L21"/>
    <mergeCell ref="M2:M3"/>
    <mergeCell ref="A2:A3"/>
    <mergeCell ref="B2:B3"/>
    <mergeCell ref="C2:C3"/>
    <mergeCell ref="D2:D3"/>
  </mergeCells>
  <phoneticPr fontId="6" type="noConversion"/>
  <printOptions horizontalCentered="1" gridLinesSet="0"/>
  <pageMargins left="0.98425196850393704" right="0.39370078740157483" top="0.98425196850393704" bottom="0.59055118110236227" header="0" footer="0.39370078740157483"/>
  <pageSetup paperSize="9" scale="90" orientation="landscape" horizontalDpi="300" r:id="rId1"/>
  <headerFooter alignWithMargins="0">
    <oddFooter>&amp;R&amp;[Page&amp;P+27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tabColor rgb="FFFFC000"/>
  </sheetPr>
  <dimension ref="A1:G28"/>
  <sheetViews>
    <sheetView showGridLines="0" tabSelected="1" view="pageBreakPreview" zoomScaleSheetLayoutView="100" workbookViewId="0">
      <selection activeCell="C29" sqref="C29"/>
    </sheetView>
  </sheetViews>
  <sheetFormatPr defaultColWidth="10.28515625" defaultRowHeight="21.95" customHeight="1"/>
  <cols>
    <col min="1" max="1" width="7.28515625" style="41" customWidth="1"/>
    <col min="2" max="2" width="7.42578125" style="41" customWidth="1"/>
    <col min="3" max="3" width="23" style="41" customWidth="1"/>
    <col min="4" max="4" width="27.42578125" style="41" customWidth="1"/>
    <col min="5" max="5" width="13.5703125" style="42" customWidth="1"/>
    <col min="6" max="6" width="66" style="41" customWidth="1"/>
    <col min="7" max="9" width="10.28515625" style="41" customWidth="1"/>
    <col min="10" max="10" width="20.5703125" style="41" customWidth="1"/>
    <col min="11" max="16384" width="10.28515625" style="41"/>
  </cols>
  <sheetData>
    <row r="1" spans="1:7" ht="23.25" customHeight="1">
      <c r="A1" s="121" t="s">
        <v>53</v>
      </c>
      <c r="B1" s="122"/>
      <c r="C1" s="122"/>
      <c r="D1" s="122"/>
      <c r="E1" s="122"/>
      <c r="F1" s="122"/>
      <c r="G1" s="43"/>
    </row>
    <row r="2" spans="1:7" s="45" customFormat="1" ht="19.5" customHeight="1">
      <c r="A2" s="123" t="str">
        <f>내역서!A2</f>
        <v>공사명 : 국립생태원 소방시설 작동기능점검 후속조치 보완 공사</v>
      </c>
      <c r="B2" s="124"/>
      <c r="C2" s="124"/>
      <c r="D2" s="124"/>
      <c r="E2" s="124"/>
      <c r="F2" s="125"/>
      <c r="G2" s="44"/>
    </row>
    <row r="3" spans="1:7" s="45" customFormat="1" ht="24.95" customHeight="1">
      <c r="A3" s="46" t="s">
        <v>93</v>
      </c>
      <c r="B3" s="47"/>
      <c r="C3" s="47"/>
      <c r="D3" s="47"/>
      <c r="E3" s="47"/>
      <c r="F3" s="48">
        <f>D28</f>
        <v>0</v>
      </c>
      <c r="G3" s="44"/>
    </row>
    <row r="4" spans="1:7" ht="27.75" customHeight="1">
      <c r="A4" s="49" t="s">
        <v>58</v>
      </c>
      <c r="B4" s="50"/>
      <c r="C4" s="51" t="s">
        <v>59</v>
      </c>
      <c r="D4" s="52" t="s">
        <v>56</v>
      </c>
      <c r="E4" s="53" t="s">
        <v>54</v>
      </c>
      <c r="F4" s="52" t="s">
        <v>60</v>
      </c>
      <c r="G4" s="54"/>
    </row>
    <row r="5" spans="1:7" s="45" customFormat="1" ht="15.75" customHeight="1">
      <c r="A5" s="129" t="s">
        <v>61</v>
      </c>
      <c r="B5" s="129" t="s">
        <v>62</v>
      </c>
      <c r="C5" s="55" t="s">
        <v>63</v>
      </c>
      <c r="D5" s="56"/>
      <c r="E5" s="57"/>
      <c r="F5" s="58" t="s">
        <v>64</v>
      </c>
      <c r="G5" s="44"/>
    </row>
    <row r="6" spans="1:7" s="45" customFormat="1" ht="15.75" customHeight="1">
      <c r="A6" s="130"/>
      <c r="B6" s="130"/>
      <c r="C6" s="59" t="s">
        <v>65</v>
      </c>
      <c r="D6" s="60"/>
      <c r="E6" s="61"/>
      <c r="F6" s="62" t="s">
        <v>64</v>
      </c>
      <c r="G6" s="44"/>
    </row>
    <row r="7" spans="1:7" s="45" customFormat="1" ht="15.75" customHeight="1">
      <c r="A7" s="130"/>
      <c r="B7" s="131"/>
      <c r="C7" s="52" t="s">
        <v>66</v>
      </c>
      <c r="D7" s="63"/>
      <c r="E7" s="64"/>
      <c r="F7" s="65" t="s">
        <v>67</v>
      </c>
      <c r="G7" s="44"/>
    </row>
    <row r="8" spans="1:7" s="45" customFormat="1" ht="15.75" customHeight="1">
      <c r="A8" s="130"/>
      <c r="B8" s="126" t="s">
        <v>68</v>
      </c>
      <c r="C8" s="55" t="s">
        <v>69</v>
      </c>
      <c r="D8" s="56"/>
      <c r="E8" s="57"/>
      <c r="F8" s="58" t="s">
        <v>64</v>
      </c>
      <c r="G8" s="44"/>
    </row>
    <row r="9" spans="1:7" s="45" customFormat="1" ht="15.75" customHeight="1">
      <c r="A9" s="130"/>
      <c r="B9" s="127"/>
      <c r="C9" s="66" t="s">
        <v>70</v>
      </c>
      <c r="D9" s="67"/>
      <c r="E9" s="68">
        <v>9.6000000000000002E-2</v>
      </c>
      <c r="F9" s="69" t="s">
        <v>71</v>
      </c>
      <c r="G9" s="44"/>
    </row>
    <row r="10" spans="1:7" s="45" customFormat="1" ht="15.75" customHeight="1">
      <c r="A10" s="130"/>
      <c r="B10" s="127"/>
      <c r="C10" s="70" t="s">
        <v>66</v>
      </c>
      <c r="D10" s="71"/>
      <c r="E10" s="72" t="s">
        <v>55</v>
      </c>
      <c r="F10" s="73" t="s">
        <v>64</v>
      </c>
      <c r="G10" s="44"/>
    </row>
    <row r="11" spans="1:7" s="45" customFormat="1" ht="15.75" customHeight="1">
      <c r="A11" s="130"/>
      <c r="B11" s="129" t="s">
        <v>72</v>
      </c>
      <c r="C11" s="55" t="s">
        <v>73</v>
      </c>
      <c r="D11" s="56"/>
      <c r="E11" s="57"/>
      <c r="F11" s="58" t="s">
        <v>64</v>
      </c>
      <c r="G11" s="44"/>
    </row>
    <row r="12" spans="1:7" s="45" customFormat="1" ht="15.75" customHeight="1">
      <c r="A12" s="130"/>
      <c r="B12" s="130"/>
      <c r="C12" s="59" t="s">
        <v>74</v>
      </c>
      <c r="D12" s="60"/>
      <c r="E12" s="61"/>
      <c r="F12" s="62" t="s">
        <v>64</v>
      </c>
      <c r="G12" s="44"/>
    </row>
    <row r="13" spans="1:7" s="45" customFormat="1" ht="15.75" customHeight="1">
      <c r="A13" s="130"/>
      <c r="B13" s="130"/>
      <c r="C13" s="59" t="s">
        <v>75</v>
      </c>
      <c r="D13" s="60"/>
      <c r="E13" s="61">
        <v>8.6999999999999994E-3</v>
      </c>
      <c r="F13" s="62" t="s">
        <v>76</v>
      </c>
      <c r="G13" s="44"/>
    </row>
    <row r="14" spans="1:7" s="45" customFormat="1" ht="15.75" customHeight="1">
      <c r="A14" s="130"/>
      <c r="B14" s="130"/>
      <c r="C14" s="59" t="s">
        <v>77</v>
      </c>
      <c r="D14" s="60"/>
      <c r="E14" s="61">
        <v>3.7999999999999999E-2</v>
      </c>
      <c r="F14" s="62" t="s">
        <v>76</v>
      </c>
      <c r="G14" s="44"/>
    </row>
    <row r="15" spans="1:7" s="45" customFormat="1" ht="15.75" customHeight="1">
      <c r="A15" s="130"/>
      <c r="B15" s="130"/>
      <c r="C15" s="59" t="s">
        <v>78</v>
      </c>
      <c r="D15" s="60"/>
      <c r="E15" s="61"/>
      <c r="F15" s="62"/>
      <c r="G15" s="44"/>
    </row>
    <row r="16" spans="1:7" s="45" customFormat="1" ht="15.75" customHeight="1">
      <c r="A16" s="130"/>
      <c r="B16" s="130"/>
      <c r="C16" s="59" t="s">
        <v>79</v>
      </c>
      <c r="D16" s="60"/>
      <c r="E16" s="61"/>
      <c r="F16" s="62"/>
      <c r="G16" s="44"/>
    </row>
    <row r="17" spans="1:7" s="45" customFormat="1" ht="15.75" customHeight="1">
      <c r="A17" s="130"/>
      <c r="B17" s="130"/>
      <c r="C17" s="59" t="s">
        <v>80</v>
      </c>
      <c r="D17" s="60"/>
      <c r="E17" s="61"/>
      <c r="F17" s="62"/>
      <c r="G17" s="44"/>
    </row>
    <row r="18" spans="1:7" s="45" customFormat="1" ht="15.75" customHeight="1">
      <c r="A18" s="130"/>
      <c r="B18" s="130"/>
      <c r="C18" s="59" t="s">
        <v>81</v>
      </c>
      <c r="D18" s="60"/>
      <c r="E18" s="61"/>
      <c r="F18" s="62"/>
      <c r="G18" s="44"/>
    </row>
    <row r="19" spans="1:7" s="45" customFormat="1" ht="15.75" customHeight="1">
      <c r="A19" s="130"/>
      <c r="B19" s="130"/>
      <c r="C19" s="59" t="s">
        <v>82</v>
      </c>
      <c r="D19" s="60"/>
      <c r="E19" s="61">
        <v>4.5999999999999999E-2</v>
      </c>
      <c r="F19" s="62" t="s">
        <v>83</v>
      </c>
      <c r="G19" s="44"/>
    </row>
    <row r="20" spans="1:7" s="45" customFormat="1" ht="15.75" customHeight="1">
      <c r="A20" s="130"/>
      <c r="B20" s="130"/>
      <c r="C20" s="70" t="s">
        <v>84</v>
      </c>
      <c r="D20" s="71"/>
      <c r="E20" s="72"/>
      <c r="F20" s="73"/>
      <c r="G20" s="44"/>
    </row>
    <row r="21" spans="1:7" s="45" customFormat="1" ht="15.75" customHeight="1">
      <c r="A21" s="130"/>
      <c r="B21" s="131"/>
      <c r="C21" s="52" t="s">
        <v>66</v>
      </c>
      <c r="D21" s="63"/>
      <c r="E21" s="64"/>
      <c r="F21" s="65" t="s">
        <v>64</v>
      </c>
      <c r="G21" s="44"/>
    </row>
    <row r="22" spans="1:7" s="45" customFormat="1" ht="15.75" customHeight="1">
      <c r="A22" s="131"/>
      <c r="B22" s="116" t="s">
        <v>30</v>
      </c>
      <c r="C22" s="128"/>
      <c r="D22" s="63"/>
      <c r="E22" s="64"/>
      <c r="F22" s="65" t="s">
        <v>64</v>
      </c>
      <c r="G22" s="44"/>
    </row>
    <row r="23" spans="1:7" s="45" customFormat="1" ht="15.75" customHeight="1">
      <c r="A23" s="116" t="s">
        <v>85</v>
      </c>
      <c r="B23" s="116"/>
      <c r="C23" s="116"/>
      <c r="D23" s="63"/>
      <c r="E23" s="64">
        <v>0.05</v>
      </c>
      <c r="F23" s="65" t="s">
        <v>86</v>
      </c>
    </row>
    <row r="24" spans="1:7" s="45" customFormat="1" ht="15.75" customHeight="1">
      <c r="A24" s="116" t="s">
        <v>87</v>
      </c>
      <c r="B24" s="118"/>
      <c r="C24" s="119"/>
      <c r="D24" s="63"/>
      <c r="E24" s="64">
        <v>0.12</v>
      </c>
      <c r="F24" s="74" t="s">
        <v>88</v>
      </c>
    </row>
    <row r="25" spans="1:7" s="45" customFormat="1" ht="15.75" customHeight="1">
      <c r="A25" s="117" t="s">
        <v>89</v>
      </c>
      <c r="B25" s="117"/>
      <c r="C25" s="117"/>
      <c r="D25" s="75"/>
      <c r="E25" s="76"/>
      <c r="F25" s="77" t="s">
        <v>55</v>
      </c>
    </row>
    <row r="26" spans="1:7" s="45" customFormat="1" ht="15.75" customHeight="1">
      <c r="A26" s="116" t="s">
        <v>90</v>
      </c>
      <c r="B26" s="116"/>
      <c r="C26" s="116"/>
      <c r="D26" s="63"/>
      <c r="E26" s="64">
        <v>0.1</v>
      </c>
      <c r="F26" s="65" t="s">
        <v>64</v>
      </c>
    </row>
    <row r="27" spans="1:7" s="45" customFormat="1" ht="15.75" customHeight="1">
      <c r="A27" s="116" t="s">
        <v>91</v>
      </c>
      <c r="B27" s="116"/>
      <c r="C27" s="116"/>
      <c r="D27" s="63"/>
      <c r="E27" s="64"/>
      <c r="F27" s="65"/>
      <c r="G27" s="44"/>
    </row>
    <row r="28" spans="1:7" s="45" customFormat="1" ht="23.25" customHeight="1">
      <c r="A28" s="120" t="s">
        <v>92</v>
      </c>
      <c r="B28" s="120"/>
      <c r="C28" s="120"/>
      <c r="D28" s="78"/>
      <c r="E28" s="79"/>
      <c r="F28" s="85" t="s">
        <v>95</v>
      </c>
      <c r="G28" s="44"/>
    </row>
  </sheetData>
  <mergeCells count="13">
    <mergeCell ref="A1:F1"/>
    <mergeCell ref="A2:F2"/>
    <mergeCell ref="B8:B10"/>
    <mergeCell ref="B22:C22"/>
    <mergeCell ref="A5:A22"/>
    <mergeCell ref="B11:B21"/>
    <mergeCell ref="B5:B7"/>
    <mergeCell ref="A23:C23"/>
    <mergeCell ref="A25:C25"/>
    <mergeCell ref="A24:C24"/>
    <mergeCell ref="A28:C28"/>
    <mergeCell ref="A26:C26"/>
    <mergeCell ref="A27:C27"/>
  </mergeCells>
  <phoneticPr fontId="8" type="noConversion"/>
  <pageMargins left="0.75" right="0.75" top="0.72" bottom="0.54" header="0.5" footer="0.5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1:N38"/>
  <sheetViews>
    <sheetView showGridLines="0" view="pageBreakPreview" zoomScaleNormal="110" zoomScaleSheetLayoutView="100" workbookViewId="0">
      <selection activeCell="D12" sqref="D12"/>
    </sheetView>
  </sheetViews>
  <sheetFormatPr defaultColWidth="11.42578125" defaultRowHeight="21" customHeight="1"/>
  <cols>
    <col min="1" max="1" width="27.140625" style="80" customWidth="1"/>
    <col min="2" max="2" width="20.140625" style="80" customWidth="1"/>
    <col min="3" max="3" width="5.7109375" style="83" customWidth="1"/>
    <col min="4" max="4" width="7.42578125" style="83" customWidth="1"/>
    <col min="5" max="5" width="12.28515625" style="80" customWidth="1"/>
    <col min="6" max="6" width="13.85546875" style="80" customWidth="1"/>
    <col min="7" max="7" width="10.5703125" style="80" customWidth="1"/>
    <col min="8" max="8" width="11.42578125" style="80" customWidth="1"/>
    <col min="9" max="9" width="8.85546875" style="80" customWidth="1"/>
    <col min="10" max="10" width="11.28515625" style="80" customWidth="1"/>
    <col min="11" max="11" width="13.42578125" style="80" customWidth="1"/>
    <col min="12" max="12" width="7.7109375" style="80" customWidth="1"/>
    <col min="13" max="20" width="10.28515625" style="80" customWidth="1"/>
    <col min="21" max="16384" width="11.42578125" style="80"/>
  </cols>
  <sheetData>
    <row r="1" spans="1:14" ht="26.25" customHeight="1">
      <c r="A1" s="134" t="s">
        <v>57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</row>
    <row r="2" spans="1:14" ht="21" customHeight="1" thickBot="1">
      <c r="A2" s="135" t="s">
        <v>136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</row>
    <row r="3" spans="1:14" s="81" customFormat="1" ht="21.75" customHeight="1">
      <c r="A3" s="136"/>
      <c r="B3" s="138" t="s">
        <v>43</v>
      </c>
      <c r="C3" s="138" t="s">
        <v>44</v>
      </c>
      <c r="D3" s="138" t="s">
        <v>45</v>
      </c>
      <c r="E3" s="138" t="s">
        <v>46</v>
      </c>
      <c r="F3" s="138"/>
      <c r="G3" s="138" t="s">
        <v>47</v>
      </c>
      <c r="H3" s="138"/>
      <c r="I3" s="138" t="s">
        <v>48</v>
      </c>
      <c r="J3" s="138"/>
      <c r="K3" s="138" t="s">
        <v>49</v>
      </c>
      <c r="L3" s="132" t="s">
        <v>50</v>
      </c>
    </row>
    <row r="4" spans="1:14" s="81" customFormat="1" ht="21.75" customHeight="1" thickBot="1">
      <c r="A4" s="137"/>
      <c r="B4" s="139"/>
      <c r="C4" s="140"/>
      <c r="D4" s="140"/>
      <c r="E4" s="84" t="s">
        <v>51</v>
      </c>
      <c r="F4" s="84" t="s">
        <v>52</v>
      </c>
      <c r="G4" s="84" t="s">
        <v>51</v>
      </c>
      <c r="H4" s="84" t="s">
        <v>52</v>
      </c>
      <c r="I4" s="84" t="s">
        <v>51</v>
      </c>
      <c r="J4" s="84" t="s">
        <v>52</v>
      </c>
      <c r="K4" s="139"/>
      <c r="L4" s="133"/>
    </row>
    <row r="5" spans="1:14" s="81" customFormat="1" ht="21.75" customHeight="1">
      <c r="A5" s="86" t="s">
        <v>123</v>
      </c>
      <c r="B5" s="90" t="s">
        <v>105</v>
      </c>
      <c r="C5" s="87" t="s">
        <v>96</v>
      </c>
      <c r="D5" s="91">
        <v>54</v>
      </c>
      <c r="E5" s="92"/>
      <c r="F5" s="92"/>
      <c r="G5" s="92"/>
      <c r="H5" s="92"/>
      <c r="I5" s="92"/>
      <c r="J5" s="92"/>
      <c r="K5" s="92"/>
      <c r="L5" s="93"/>
      <c r="M5" s="82"/>
      <c r="N5" s="82"/>
    </row>
    <row r="6" spans="1:14" s="81" customFormat="1" ht="21.75" customHeight="1">
      <c r="A6" s="86" t="s">
        <v>114</v>
      </c>
      <c r="B6" s="90" t="s">
        <v>106</v>
      </c>
      <c r="C6" s="87" t="s">
        <v>97</v>
      </c>
      <c r="D6" s="88">
        <v>1</v>
      </c>
      <c r="E6" s="94"/>
      <c r="F6" s="95"/>
      <c r="G6" s="94"/>
      <c r="H6" s="95"/>
      <c r="I6" s="94"/>
      <c r="J6" s="95"/>
      <c r="K6" s="95"/>
      <c r="L6" s="96"/>
      <c r="M6" s="40"/>
    </row>
    <row r="7" spans="1:14" s="81" customFormat="1" ht="21.75" customHeight="1">
      <c r="A7" s="86" t="s">
        <v>115</v>
      </c>
      <c r="B7" s="90" t="s">
        <v>105</v>
      </c>
      <c r="C7" s="87" t="s">
        <v>103</v>
      </c>
      <c r="D7" s="88">
        <v>1</v>
      </c>
      <c r="E7" s="94"/>
      <c r="F7" s="95"/>
      <c r="G7" s="94"/>
      <c r="H7" s="95"/>
      <c r="I7" s="94"/>
      <c r="J7" s="95"/>
      <c r="K7" s="95"/>
      <c r="L7" s="96"/>
      <c r="M7" s="40"/>
    </row>
    <row r="8" spans="1:14" s="81" customFormat="1" ht="21.75" customHeight="1">
      <c r="A8" s="86" t="s">
        <v>109</v>
      </c>
      <c r="B8" s="89"/>
      <c r="C8" s="97" t="s">
        <v>124</v>
      </c>
      <c r="D8" s="94">
        <v>5</v>
      </c>
      <c r="E8" s="94"/>
      <c r="F8" s="95"/>
      <c r="G8" s="94"/>
      <c r="H8" s="95"/>
      <c r="I8" s="94"/>
      <c r="J8" s="95"/>
      <c r="K8" s="95"/>
      <c r="L8" s="96"/>
      <c r="M8" s="40"/>
    </row>
    <row r="9" spans="1:14" s="81" customFormat="1" ht="21.75" customHeight="1">
      <c r="A9" s="86" t="s">
        <v>110</v>
      </c>
      <c r="B9" s="89" t="s">
        <v>129</v>
      </c>
      <c r="C9" s="97" t="s">
        <v>97</v>
      </c>
      <c r="D9" s="94">
        <v>1</v>
      </c>
      <c r="E9" s="94"/>
      <c r="F9" s="95"/>
      <c r="G9" s="94"/>
      <c r="H9" s="95"/>
      <c r="I9" s="94"/>
      <c r="J9" s="95"/>
      <c r="K9" s="95"/>
      <c r="L9" s="98"/>
      <c r="M9" s="40"/>
    </row>
    <row r="10" spans="1:14" s="81" customFormat="1" ht="21.75" customHeight="1">
      <c r="A10" s="86" t="s">
        <v>111</v>
      </c>
      <c r="B10" s="89"/>
      <c r="C10" s="97" t="s">
        <v>97</v>
      </c>
      <c r="D10" s="94">
        <v>1</v>
      </c>
      <c r="E10" s="94"/>
      <c r="F10" s="95"/>
      <c r="G10" s="94"/>
      <c r="H10" s="95"/>
      <c r="I10" s="94"/>
      <c r="J10" s="95"/>
      <c r="K10" s="95"/>
      <c r="L10" s="96"/>
      <c r="M10" s="40"/>
    </row>
    <row r="11" spans="1:14" s="81" customFormat="1" ht="21.75" customHeight="1">
      <c r="A11" s="86" t="s">
        <v>112</v>
      </c>
      <c r="B11" s="89"/>
      <c r="C11" s="97" t="s">
        <v>97</v>
      </c>
      <c r="D11" s="94">
        <v>2</v>
      </c>
      <c r="E11" s="94"/>
      <c r="F11" s="95"/>
      <c r="G11" s="94"/>
      <c r="H11" s="95"/>
      <c r="I11" s="94"/>
      <c r="J11" s="95"/>
      <c r="K11" s="95"/>
      <c r="L11" s="96"/>
      <c r="M11" s="40"/>
    </row>
    <row r="12" spans="1:14" s="81" customFormat="1" ht="21.75" customHeight="1">
      <c r="A12" s="86" t="s">
        <v>131</v>
      </c>
      <c r="B12" s="89" t="s">
        <v>130</v>
      </c>
      <c r="C12" s="97" t="s">
        <v>97</v>
      </c>
      <c r="D12" s="94">
        <v>1</v>
      </c>
      <c r="E12" s="94"/>
      <c r="F12" s="95"/>
      <c r="G12" s="94"/>
      <c r="H12" s="95"/>
      <c r="I12" s="94"/>
      <c r="J12" s="95"/>
      <c r="K12" s="95"/>
      <c r="L12" s="98"/>
      <c r="M12" s="40"/>
    </row>
    <row r="13" spans="1:14" s="81" customFormat="1" ht="21.75" customHeight="1">
      <c r="A13" s="86" t="s">
        <v>128</v>
      </c>
      <c r="B13" s="90" t="s">
        <v>105</v>
      </c>
      <c r="C13" s="97" t="s">
        <v>97</v>
      </c>
      <c r="D13" s="94">
        <v>1</v>
      </c>
      <c r="E13" s="94"/>
      <c r="F13" s="95"/>
      <c r="G13" s="94"/>
      <c r="H13" s="95"/>
      <c r="I13" s="94"/>
      <c r="J13" s="95"/>
      <c r="K13" s="95"/>
      <c r="L13" s="96"/>
      <c r="M13" s="40"/>
    </row>
    <row r="14" spans="1:14" s="81" customFormat="1" ht="21.75" customHeight="1">
      <c r="A14" s="86" t="s">
        <v>132</v>
      </c>
      <c r="B14" s="89"/>
      <c r="C14" s="97" t="s">
        <v>125</v>
      </c>
      <c r="D14" s="94">
        <v>1</v>
      </c>
      <c r="E14" s="94"/>
      <c r="F14" s="95"/>
      <c r="G14" s="94"/>
      <c r="H14" s="95"/>
      <c r="I14" s="94"/>
      <c r="J14" s="95"/>
      <c r="K14" s="95"/>
      <c r="L14" s="96"/>
      <c r="M14" s="40"/>
    </row>
    <row r="15" spans="1:14" s="81" customFormat="1" ht="21.75" customHeight="1">
      <c r="A15" s="86" t="s">
        <v>116</v>
      </c>
      <c r="B15" s="90" t="s">
        <v>105</v>
      </c>
      <c r="C15" s="87" t="s">
        <v>97</v>
      </c>
      <c r="D15" s="88">
        <v>4</v>
      </c>
      <c r="E15" s="94"/>
      <c r="F15" s="95"/>
      <c r="G15" s="94"/>
      <c r="H15" s="95"/>
      <c r="I15" s="94"/>
      <c r="J15" s="95"/>
      <c r="K15" s="95"/>
      <c r="L15" s="96"/>
      <c r="M15" s="40"/>
    </row>
    <row r="16" spans="1:14" s="81" customFormat="1" ht="21.75" customHeight="1">
      <c r="A16" s="86" t="s">
        <v>117</v>
      </c>
      <c r="B16" s="87" t="s">
        <v>107</v>
      </c>
      <c r="C16" s="87" t="s">
        <v>97</v>
      </c>
      <c r="D16" s="88">
        <v>32</v>
      </c>
      <c r="E16" s="94"/>
      <c r="F16" s="95"/>
      <c r="G16" s="94"/>
      <c r="H16" s="95"/>
      <c r="I16" s="94"/>
      <c r="J16" s="95"/>
      <c r="K16" s="95"/>
      <c r="L16" s="96"/>
      <c r="M16" s="40"/>
    </row>
    <row r="17" spans="1:13" s="81" customFormat="1" ht="21.75" customHeight="1">
      <c r="A17" s="86" t="s">
        <v>119</v>
      </c>
      <c r="B17" s="87" t="s">
        <v>101</v>
      </c>
      <c r="C17" s="87" t="s">
        <v>97</v>
      </c>
      <c r="D17" s="88">
        <v>50</v>
      </c>
      <c r="E17" s="94"/>
      <c r="F17" s="95"/>
      <c r="G17" s="94"/>
      <c r="H17" s="95"/>
      <c r="I17" s="94"/>
      <c r="J17" s="95"/>
      <c r="K17" s="95"/>
      <c r="L17" s="96"/>
      <c r="M17" s="40"/>
    </row>
    <row r="18" spans="1:13" s="81" customFormat="1" ht="21.75" customHeight="1">
      <c r="A18" s="86" t="s">
        <v>120</v>
      </c>
      <c r="B18" s="87" t="s">
        <v>102</v>
      </c>
      <c r="C18" s="87" t="s">
        <v>97</v>
      </c>
      <c r="D18" s="88">
        <v>50</v>
      </c>
      <c r="E18" s="94"/>
      <c r="F18" s="95"/>
      <c r="G18" s="94"/>
      <c r="H18" s="95"/>
      <c r="I18" s="94"/>
      <c r="J18" s="95"/>
      <c r="K18" s="95"/>
      <c r="L18" s="96"/>
      <c r="M18" s="40"/>
    </row>
    <row r="19" spans="1:13" s="81" customFormat="1" ht="21.75" customHeight="1">
      <c r="A19" s="86" t="s">
        <v>121</v>
      </c>
      <c r="B19" s="87"/>
      <c r="C19" s="87" t="s">
        <v>104</v>
      </c>
      <c r="D19" s="88">
        <v>25</v>
      </c>
      <c r="E19" s="94"/>
      <c r="F19" s="95"/>
      <c r="G19" s="94"/>
      <c r="H19" s="95"/>
      <c r="I19" s="94"/>
      <c r="J19" s="95"/>
      <c r="K19" s="95"/>
      <c r="L19" s="96"/>
      <c r="M19" s="40"/>
    </row>
    <row r="20" spans="1:13" s="81" customFormat="1" ht="21.75" customHeight="1">
      <c r="A20" s="86" t="s">
        <v>122</v>
      </c>
      <c r="B20" s="87"/>
      <c r="C20" s="110" t="s">
        <v>108</v>
      </c>
      <c r="D20" s="88">
        <v>10</v>
      </c>
      <c r="E20" s="94"/>
      <c r="F20" s="95"/>
      <c r="G20" s="94"/>
      <c r="H20" s="95"/>
      <c r="I20" s="94"/>
      <c r="J20" s="95"/>
      <c r="K20" s="95"/>
      <c r="L20" s="96"/>
      <c r="M20" s="40"/>
    </row>
    <row r="21" spans="1:13" s="81" customFormat="1" ht="21.75" customHeight="1">
      <c r="A21" s="86" t="s">
        <v>118</v>
      </c>
      <c r="B21" s="89"/>
      <c r="C21" s="87" t="s">
        <v>98</v>
      </c>
      <c r="D21" s="88">
        <v>1</v>
      </c>
      <c r="E21" s="94"/>
      <c r="F21" s="95"/>
      <c r="G21" s="94"/>
      <c r="H21" s="95"/>
      <c r="I21" s="94"/>
      <c r="J21" s="95"/>
      <c r="K21" s="95"/>
      <c r="L21" s="96"/>
      <c r="M21" s="40"/>
    </row>
    <row r="22" spans="1:13" s="81" customFormat="1" ht="21.75" customHeight="1">
      <c r="A22" s="86" t="s">
        <v>113</v>
      </c>
      <c r="B22" s="89" t="s">
        <v>99</v>
      </c>
      <c r="C22" s="97" t="s">
        <v>100</v>
      </c>
      <c r="D22" s="94">
        <v>15</v>
      </c>
      <c r="E22" s="94"/>
      <c r="F22" s="95"/>
      <c r="G22" s="109"/>
      <c r="H22" s="109"/>
      <c r="I22" s="94"/>
      <c r="J22" s="95"/>
      <c r="K22" s="95"/>
      <c r="L22" s="96"/>
      <c r="M22" s="40"/>
    </row>
    <row r="23" spans="1:13" s="81" customFormat="1" ht="21.75" customHeight="1">
      <c r="A23" s="86" t="s">
        <v>113</v>
      </c>
      <c r="B23" s="89" t="s">
        <v>127</v>
      </c>
      <c r="C23" s="97" t="s">
        <v>126</v>
      </c>
      <c r="D23" s="94">
        <v>6</v>
      </c>
      <c r="E23" s="94"/>
      <c r="F23" s="95"/>
      <c r="G23" s="94"/>
      <c r="H23" s="95"/>
      <c r="I23" s="94"/>
      <c r="J23" s="95"/>
      <c r="K23" s="95"/>
      <c r="L23" s="96"/>
      <c r="M23" s="40"/>
    </row>
    <row r="24" spans="1:13" s="81" customFormat="1" ht="21.75" customHeight="1">
      <c r="A24" s="86" t="s">
        <v>135</v>
      </c>
      <c r="B24" s="89" t="s">
        <v>133</v>
      </c>
      <c r="C24" s="97" t="s">
        <v>134</v>
      </c>
      <c r="D24" s="94">
        <v>15</v>
      </c>
      <c r="E24" s="94"/>
      <c r="F24" s="95"/>
      <c r="G24" s="94"/>
      <c r="H24" s="95"/>
      <c r="I24" s="94"/>
      <c r="J24" s="95"/>
      <c r="K24" s="95"/>
      <c r="L24" s="98"/>
      <c r="M24" s="40"/>
    </row>
    <row r="25" spans="1:13" s="81" customFormat="1" ht="21.75" customHeight="1" thickBot="1">
      <c r="A25" s="99"/>
      <c r="B25" s="100"/>
      <c r="C25" s="101"/>
      <c r="D25" s="102"/>
      <c r="E25" s="102"/>
      <c r="F25" s="103"/>
      <c r="G25" s="102"/>
      <c r="H25" s="103"/>
      <c r="I25" s="102"/>
      <c r="J25" s="103"/>
      <c r="K25" s="95"/>
      <c r="L25" s="104"/>
      <c r="M25" s="40"/>
    </row>
    <row r="26" spans="1:13" s="81" customFormat="1" ht="21.75" customHeight="1" thickBot="1">
      <c r="A26" s="105" t="s">
        <v>94</v>
      </c>
      <c r="B26" s="106"/>
      <c r="C26" s="106"/>
      <c r="D26" s="107"/>
      <c r="E26" s="107"/>
      <c r="F26" s="107">
        <f>SUM(F5:F25)</f>
        <v>0</v>
      </c>
      <c r="G26" s="107"/>
      <c r="H26" s="107">
        <f>SUM(H5:H25)</f>
        <v>0</v>
      </c>
      <c r="I26" s="107">
        <f>SUM(I5:I25)</f>
        <v>0</v>
      </c>
      <c r="J26" s="107">
        <f>SUM(J5:J25)</f>
        <v>0</v>
      </c>
      <c r="K26" s="107">
        <f>F26+H26+J26</f>
        <v>0</v>
      </c>
      <c r="L26" s="108"/>
      <c r="M26" s="40"/>
    </row>
    <row r="27" spans="1:13" ht="21" customHeight="1">
      <c r="E27" s="83"/>
      <c r="F27" s="83"/>
      <c r="G27" s="83"/>
      <c r="H27" s="83"/>
      <c r="I27" s="83"/>
      <c r="J27" s="83"/>
      <c r="K27" s="83"/>
      <c r="L27" s="83"/>
      <c r="M27" s="40"/>
    </row>
    <row r="28" spans="1:13" ht="21" customHeight="1">
      <c r="E28" s="83"/>
      <c r="F28" s="83"/>
      <c r="G28" s="83"/>
      <c r="H28" s="83"/>
      <c r="I28" s="83"/>
      <c r="J28" s="83"/>
      <c r="K28" s="83"/>
      <c r="L28" s="83"/>
      <c r="M28" s="83"/>
    </row>
    <row r="29" spans="1:13" ht="21" customHeight="1">
      <c r="E29" s="83"/>
      <c r="F29" s="83"/>
      <c r="G29" s="83"/>
      <c r="H29" s="83"/>
      <c r="I29" s="83"/>
      <c r="J29" s="83"/>
      <c r="K29" s="83"/>
      <c r="L29" s="83"/>
      <c r="M29" s="83"/>
    </row>
    <row r="30" spans="1:13" ht="21" customHeight="1">
      <c r="E30" s="83"/>
      <c r="F30" s="83"/>
      <c r="G30" s="83"/>
      <c r="H30" s="83"/>
      <c r="I30" s="83"/>
      <c r="J30" s="83"/>
      <c r="K30" s="83"/>
      <c r="L30" s="83"/>
      <c r="M30" s="83"/>
    </row>
    <row r="31" spans="1:13" ht="21" customHeight="1">
      <c r="E31" s="83"/>
      <c r="F31" s="83"/>
      <c r="G31" s="83"/>
      <c r="H31" s="83"/>
      <c r="I31" s="83"/>
      <c r="J31" s="83"/>
      <c r="K31" s="83"/>
      <c r="L31" s="83"/>
      <c r="M31" s="83"/>
    </row>
    <row r="32" spans="1:13" ht="21" customHeight="1">
      <c r="E32" s="83"/>
      <c r="F32" s="83"/>
      <c r="G32" s="83"/>
      <c r="H32" s="83"/>
      <c r="I32" s="83"/>
      <c r="J32" s="83"/>
      <c r="K32" s="83"/>
      <c r="L32" s="83"/>
      <c r="M32" s="83"/>
    </row>
    <row r="33" spans="5:13" ht="21" customHeight="1">
      <c r="E33" s="83"/>
      <c r="F33" s="83"/>
      <c r="G33" s="83"/>
      <c r="H33" s="83"/>
      <c r="I33" s="83"/>
      <c r="J33" s="83"/>
      <c r="K33" s="83"/>
      <c r="L33" s="83"/>
      <c r="M33" s="83"/>
    </row>
    <row r="34" spans="5:13" ht="21" customHeight="1">
      <c r="E34" s="83"/>
      <c r="F34" s="83"/>
      <c r="G34" s="83"/>
      <c r="H34" s="83"/>
      <c r="I34" s="83"/>
      <c r="J34" s="83"/>
      <c r="K34" s="83"/>
      <c r="L34" s="83"/>
      <c r="M34" s="83"/>
    </row>
    <row r="35" spans="5:13" ht="21" customHeight="1">
      <c r="E35" s="83"/>
      <c r="F35" s="83"/>
      <c r="G35" s="83"/>
      <c r="H35" s="83"/>
      <c r="I35" s="83"/>
      <c r="J35" s="83"/>
      <c r="K35" s="83"/>
      <c r="L35" s="83"/>
      <c r="M35" s="83"/>
    </row>
    <row r="36" spans="5:13" ht="21" customHeight="1">
      <c r="E36" s="83"/>
      <c r="F36" s="83"/>
      <c r="G36" s="83"/>
      <c r="H36" s="83"/>
      <c r="I36" s="83"/>
      <c r="J36" s="83"/>
      <c r="K36" s="83"/>
      <c r="L36" s="83"/>
      <c r="M36" s="83"/>
    </row>
    <row r="37" spans="5:13" ht="21" customHeight="1">
      <c r="E37" s="83"/>
      <c r="F37" s="83"/>
      <c r="G37" s="83"/>
      <c r="H37" s="83"/>
      <c r="I37" s="83"/>
      <c r="J37" s="83"/>
      <c r="K37" s="83"/>
      <c r="L37" s="83"/>
      <c r="M37" s="83"/>
    </row>
    <row r="38" spans="5:13" ht="21" customHeight="1">
      <c r="E38" s="83"/>
      <c r="F38" s="83"/>
      <c r="G38" s="83"/>
      <c r="H38" s="83"/>
      <c r="I38" s="83"/>
      <c r="J38" s="83"/>
      <c r="K38" s="83"/>
      <c r="L38" s="83"/>
      <c r="M38" s="83"/>
    </row>
  </sheetData>
  <mergeCells count="11">
    <mergeCell ref="L3:L4"/>
    <mergeCell ref="A1:L1"/>
    <mergeCell ref="A2:L2"/>
    <mergeCell ref="A3:A4"/>
    <mergeCell ref="B3:B4"/>
    <mergeCell ref="C3:C4"/>
    <mergeCell ref="D3:D4"/>
    <mergeCell ref="E3:F3"/>
    <mergeCell ref="G3:H3"/>
    <mergeCell ref="I3:J3"/>
    <mergeCell ref="K3:K4"/>
  </mergeCells>
  <phoneticPr fontId="29" type="noConversion"/>
  <printOptions horizontalCentered="1"/>
  <pageMargins left="0.59055118110236227" right="0.59055118110236227" top="0.62" bottom="0.31496062992125984" header="0.51181102362204722" footer="0.31496062992125984"/>
  <pageSetup paperSize="9" scale="83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관급-내역</vt:lpstr>
      <vt:lpstr>원가계산서 </vt:lpstr>
      <vt:lpstr>내역서</vt:lpstr>
      <vt:lpstr>내역서!Print_Area</vt:lpstr>
      <vt:lpstr>'원가계산서 '!Print_Area</vt:lpstr>
      <vt:lpstr>'관급-내역'!Print_Titles</vt:lpstr>
      <vt:lpstr>내역서!Print_Titles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경산조폐창 잉크동</dc:title>
  <dc:creator>박현수</dc:creator>
  <dc:description>전기 원가,총괄,내역,일위,단가_x000d_
2001.11.6</dc:description>
  <cp:lastModifiedBy>admin</cp:lastModifiedBy>
  <cp:lastPrinted>2016-12-29T00:16:59Z</cp:lastPrinted>
  <dcterms:created xsi:type="dcterms:W3CDTF">1999-05-23T09:04:59Z</dcterms:created>
  <dcterms:modified xsi:type="dcterms:W3CDTF">2018-03-09T01:18:42Z</dcterms:modified>
</cp:coreProperties>
</file>